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865"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<sst xmlns="http://schemas.openxmlformats.org/spreadsheetml/2006/main" count="272" uniqueCount="192">
  <si>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</si>
  <si>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</si>
  <si>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</si>
  <si>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</si>
  <si>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</si>
  <si>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</si>
  <si>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</si>
  <si>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</si>
  <si>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</si>
  <si>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</si>
  <si>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</si>
  <si>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</si>
  <si>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</si>
  <si>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</si>
  <si>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</si>
  <si>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</si>
  <si>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</si>
  <si>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</si>
  <si>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</si>
  <si>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</si>
  <si>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</si>
  <si>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</si>
  <si>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</si>
  <si>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</si>
  <si>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</si>
  <si>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</si>
  <si>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</si>
  <si>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</si>
  <si>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</si>
  <si>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</si>
  <si>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</si>
  <si>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</si>
  <si>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</si>
  <si>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</si>
  <si>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</si>
  <si>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</si>
  <si>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</si>
  <si>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</si>
  <si>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</si>
  <si>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</si>
  <si>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</si>
  <si>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</si>
  <si>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</si>
  <si>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</si>
  <si>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</si>
  <si>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</si>
  <si>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</si>
  <si>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</si>
  <si>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</si>
  <si>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</si>
  <si>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</si>
  <si>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</si>
  <si>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</si>
  <si>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</si>
  <si>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</si>
  <si>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</si>
  <si>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</si>
  <si>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</si>
  <si>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</si>
  <si>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</si>
  <si>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</si>
  <si>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</si>
  <si>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</si>
  <si>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</si>
  <si>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</si>
  <si>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</si>
  <si>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</si>
  <si>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</si>
  <si>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</si>
  <si>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</si>
  <si>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</si>
  <si>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</si>
  <si>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</si>
  <si>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</si>
  <si>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</si>
  <si>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</si>
  <si>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</si>
  <si>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</si>
  <si>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</si>
  <si>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</si>
  <si>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</si>
  <si>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</si>
  <si>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</si>
  <si>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</si>
  <si>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</si>
  <si>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</si>
  <si>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</si>
  <si>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</si>
  <si>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</si>
  <si>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</si>
  <si>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</si>
  <si>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</si>
  <si>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</si>
  <si>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</si>
  <si>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</si>
  <si>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</si>
  <si>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</si>
  <si>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</si>
  <si>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</si>
  <si>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</si>
  <si>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</si>
  <si>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</si>
  <si>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</si>
  <si>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</si>
  <si>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</si>
  <si>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</si>
  <si>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</si>
  <si>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</si>
  <si>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</si>
  <si>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</si>
  <si>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</si>
  <si>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</si>
  <si>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</si>
  <si>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</si>
  <si>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</si>
  <si>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</si>
  <si>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</si>
  <si>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</si>
  <si>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</si>
  <si>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</si>
  <si>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</si>
  <si>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</si>
  <si>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</si>
  <si>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</si>
  <si>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</si>
  <si>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</si>
  <si>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</si>
  <si>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</si>
  <si>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</si>
  <si>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</si>
  <si>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</si>
  <si>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</si>
  <si>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</si>
  <si>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</si>
  <si>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</si>
  <si>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</si>
  <si>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</si>
  <si>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</si>
  <si>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</si>
  <si>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</si>
  <si>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</si>
  <si>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</si>
  <si>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</si>
  <si>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</si>
  <si>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</si>
  <si>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</si>
  <si>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</si>
  <si>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</si>
  <si>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</si>
  <si>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</si>
  <si>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</si>
  <si>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</si>
  <si>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</si>
  <si>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</si>
  <si>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</si>
  <si>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</si>
  <si>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</si>
  <si>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</si>
  <si>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</si>
  <si>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</si>
  <si>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</si>
  <si>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</si>
  <si>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</si>
  <si>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</si>
  <si>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</si>
  <si>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</si>
  <si>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</si>
  <si>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</si>
  <si>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</si>
  <si>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</si>
  <si>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</si>
  <si>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</si>
  <si>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Phase 3 - Avril et mai 2023</t>
  </si>
  <si>
    <t>Association canadienne de l'énergie renouvelable (CanREA)</t>
  </si>
  <si>
    <t>Non</t>
  </si>
  <si>
    <t>Jean Habel</t>
  </si>
  <si>
    <t>800, rue du Square-Victoria, bureau 3500, Montréal, Québec, H4Z 1E9</t>
  </si>
  <si>
    <t>Pierre-Olivier Charlebois</t>
  </si>
  <si>
    <t>Plus de 15 ans</t>
  </si>
  <si>
    <t>Externe</t>
  </si>
  <si>
    <t>211-110 Ch. Didsbury, Ottawa, Ontario, K2T 0C2</t>
  </si>
  <si>
    <t>0 à 5 ans</t>
  </si>
  <si>
    <t>Jules Arsenault</t>
  </si>
  <si>
    <t>Gabriel Paradis</t>
  </si>
  <si>
    <t>Interne</t>
  </si>
  <si>
    <t>6 à 10 ans</t>
  </si>
  <si>
    <t>Annie Bernard</t>
  </si>
  <si>
    <t>Pierre-Olivier Charlebois, procureur de CanREA</t>
  </si>
  <si>
    <t>Montréal</t>
  </si>
  <si>
    <t>(S) Diane S. Duhamel, 222 869</t>
  </si>
  <si>
    <t>juin</t>
  </si>
  <si>
    <t>R-4210-2022</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</si>
</sst>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7">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191</v>
      </c>
      <c r="C5" s="174" t="s">
        <v>16</v>
      </c>
      <c r="D5" s="181" t="s">
        <v>172</v>
      </c>
      <c r="E5" s="4"/>
      <c r="F5" s="4"/>
      <c r="G5" s="4"/>
      <c r="H5" s="4"/>
      <c r="I5" s="4"/>
      <c r="J5" s="4"/>
      <c r="K5" s="4"/>
      <c r="L5" s="4"/>
      <c r="M5" s="4"/>
      <c r="N5" s="4"/>
      <c r="O5" s="4"/>
      <c r="P5" s="4"/>
    </row>
    <row r="6" spans="1:16" ht="18.75" customHeight="1">
      <c r="A6" s="175" t="s">
        <v>1</v>
      </c>
      <c r="B6" s="303" t="s">
        <v>173</v>
      </c>
      <c r="C6" s="304"/>
      <c r="D6" s="305"/>
      <c r="E6" s="4"/>
      <c r="F6" s="4"/>
      <c r="G6" s="4"/>
      <c r="H6" s="4"/>
      <c r="I6" s="4"/>
      <c r="J6" s="4"/>
      <c r="K6" s="4"/>
      <c r="L6" s="4"/>
      <c r="M6" s="4"/>
      <c r="N6" s="4"/>
      <c r="O6" s="4"/>
      <c r="P6" s="4"/>
    </row>
    <row r="7" spans="1:16" ht="18.75" customHeight="1">
      <c r="A7" s="306" t="s">
        <v>67</v>
      </c>
      <c r="B7" s="307"/>
      <c r="C7" s="308"/>
      <c r="D7" s="182" t="s">
        <v>174</v>
      </c>
      <c r="E7" s="4"/>
      <c r="F7" s="4"/>
      <c r="G7" s="4"/>
      <c r="H7" s="4"/>
      <c r="I7" s="4"/>
      <c r="J7" s="4"/>
      <c r="K7" s="4"/>
      <c r="L7" s="4"/>
      <c r="M7" s="4"/>
      <c r="N7" s="4"/>
      <c r="O7" s="4"/>
      <c r="P7" s="4"/>
    </row>
    <row r="8" spans="1:16" ht="18.75" customHeight="1">
      <c r="A8" s="306" t="s">
        <v>134</v>
      </c>
      <c r="B8" s="309"/>
      <c r="C8" s="310"/>
      <c r="D8" s="183">
        <v>1</v>
      </c>
      <c r="E8" s="4"/>
      <c r="F8" s="4"/>
      <c r="G8" s="4"/>
      <c r="H8" s="4"/>
      <c r="I8" s="4"/>
      <c r="J8" s="4"/>
      <c r="K8" s="4"/>
      <c r="L8" s="4"/>
      <c r="M8" s="4"/>
      <c r="N8" s="4"/>
      <c r="O8" s="4"/>
      <c r="P8" s="4"/>
    </row>
    <row r="9" spans="1:16" ht="18.75" customHeight="1">
      <c r="A9" s="311" t="s">
        <v>133</v>
      </c>
      <c r="B9" s="312"/>
      <c r="C9" s="313"/>
      <c r="D9" s="184" t="s">
        <v>175</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t="s">
        <v>178</v>
      </c>
      <c r="C12" s="186" t="s">
        <v>179</v>
      </c>
      <c r="D12" s="187" t="s">
        <v>176</v>
      </c>
      <c r="E12" s="9"/>
      <c r="F12" s="4"/>
      <c r="G12" s="4"/>
      <c r="H12" s="4"/>
      <c r="I12" s="4"/>
      <c r="J12" s="4"/>
      <c r="K12" s="4"/>
      <c r="L12" s="4"/>
      <c r="M12" s="4"/>
      <c r="N12" s="4"/>
      <c r="O12" s="4"/>
      <c r="P12" s="4"/>
    </row>
    <row r="13" spans="1:16" ht="27" customHeight="1">
      <c r="A13" s="188" t="s">
        <v>186</v>
      </c>
      <c r="B13" s="189" t="s">
        <v>178</v>
      </c>
      <c r="C13" s="189" t="s">
        <v>179</v>
      </c>
      <c r="D13" s="190" t="s">
        <v>176</v>
      </c>
      <c r="E13" s="9"/>
      <c r="F13" s="4"/>
      <c r="G13" s="4"/>
      <c r="H13" s="4"/>
      <c r="I13" s="4"/>
      <c r="J13" s="4"/>
      <c r="K13" s="4"/>
      <c r="L13" s="4"/>
      <c r="M13" s="4"/>
      <c r="N13" s="4"/>
      <c r="O13" s="4"/>
      <c r="P13" s="4"/>
    </row>
    <row r="14" spans="1:16" ht="27" customHeight="1">
      <c r="A14" s="188" t="s">
        <v>183</v>
      </c>
      <c r="B14" s="189" t="s">
        <v>185</v>
      </c>
      <c r="C14" s="189" t="s">
        <v>179</v>
      </c>
      <c r="D14" s="190" t="s">
        <v>176</v>
      </c>
      <c r="E14" s="9"/>
      <c r="F14" s="4"/>
      <c r="G14" s="4"/>
      <c r="H14" s="4"/>
      <c r="I14" s="4"/>
      <c r="J14" s="4"/>
      <c r="K14" s="4"/>
      <c r="L14" s="4"/>
      <c r="M14" s="4"/>
      <c r="N14" s="4"/>
      <c r="O14" s="4"/>
      <c r="P14" s="4"/>
    </row>
    <row r="15" spans="1:16" ht="27" customHeight="1">
      <c r="A15" s="191" t="s">
        <v>182</v>
      </c>
      <c r="B15" s="192" t="s">
        <v>181</v>
      </c>
      <c r="C15" s="192" t="s">
        <v>179</v>
      </c>
      <c r="D15" s="193" t="s">
        <v>176</v>
      </c>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175</v>
      </c>
      <c r="B17" s="186" t="s">
        <v>181</v>
      </c>
      <c r="C17" s="186" t="s">
        <v>184</v>
      </c>
      <c r="D17" s="187" t="s">
        <v>180</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4">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R-4210-2022</v>
      </c>
      <c r="C4" s="205" t="s">
        <v>16</v>
      </c>
      <c r="D4" s="127" t="str">
        <f>Identification!D5</f>
        <v>Phase 3 - Avril et mai 2023</v>
      </c>
      <c r="E4" s="11"/>
      <c r="F4" s="4"/>
      <c r="G4" s="4"/>
      <c r="H4" s="4"/>
      <c r="I4" s="4"/>
      <c r="J4" s="4"/>
      <c r="K4" s="4"/>
      <c r="L4" s="4"/>
      <c r="M4" s="4"/>
      <c r="N4" s="4"/>
      <c r="O4" s="4"/>
      <c r="P4" s="4"/>
    </row>
    <row r="5" spans="1:16" ht="26.25" customHeight="1">
      <c r="A5" s="175" t="s">
        <v>1</v>
      </c>
      <c r="B5" s="341" t="str">
        <f>Identification!B6:D6</f>
        <v>Association canadienne de l'énergie renouvelable (CanREA)</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29.6</v>
      </c>
      <c r="C9" s="297">
        <f>Honoraires!D14</f>
        <v>0</v>
      </c>
      <c r="D9" s="128">
        <f>Honoraires!H14</f>
        <v>6392.5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24.5</v>
      </c>
      <c r="C11" s="297">
        <f>Honoraires!D20</f>
        <v>0</v>
      </c>
      <c r="D11" s="128">
        <f>Honoraires!H20</f>
        <v>1396.5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54.1</v>
      </c>
      <c r="C17" s="240">
        <f>C9+C11+C13+C15</f>
        <v>0</v>
      </c>
      <c r="D17" s="241">
        <f>D9+D11+D13+D15</f>
        <v>7789</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233.67</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233.67</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8022.67</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4">
      <selection activeCell="D12" sqref="D12"/>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R-4210-2022</v>
      </c>
      <c r="D4" s="372" t="s">
        <v>16</v>
      </c>
      <c r="E4" s="373"/>
      <c r="F4" s="367" t="str">
        <f>Identification!D5</f>
        <v>Phase 3 - Avril et mai 2023</v>
      </c>
      <c r="G4" s="368"/>
      <c r="H4" s="369"/>
      <c r="I4" s="11"/>
      <c r="J4" s="11"/>
      <c r="K4" s="11"/>
      <c r="L4" s="11"/>
      <c r="M4" s="11"/>
      <c r="N4" s="11"/>
      <c r="O4" s="11"/>
      <c r="P4" s="11"/>
      <c r="Q4" s="11"/>
    </row>
    <row r="5" spans="1:17" ht="26.25" customHeight="1">
      <c r="A5" s="131" t="s">
        <v>1</v>
      </c>
      <c r="B5" s="132"/>
      <c r="C5" s="341" t="str">
        <f>Identification!B6</f>
        <v>Association canadienne de l'énergie renouvelable (CanREA)</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Pierre-Olivier Charlebois</v>
      </c>
      <c r="C10" s="245">
        <v>9</v>
      </c>
      <c r="D10" s="245"/>
      <c r="E10" s="246">
        <v>300</v>
      </c>
      <c r="F10" s="169">
        <f>ROUND(((D10*E10)+(C10*E10)),2)</f>
        <v>2700</v>
      </c>
      <c r="G10" s="252"/>
      <c r="H10" s="166">
        <f>ROUND(F10+G10,2)</f>
        <v>2700</v>
      </c>
      <c r="I10" s="11"/>
      <c r="J10" s="11"/>
      <c r="K10" s="11"/>
      <c r="L10" s="11"/>
      <c r="M10" s="11"/>
      <c r="N10" s="11"/>
      <c r="O10" s="11"/>
      <c r="P10" s="11"/>
      <c r="Q10" s="11"/>
    </row>
    <row r="11" spans="1:17" ht="20.25" customHeight="1">
      <c r="A11" s="364"/>
      <c r="B11" s="147" t="str">
        <f>Identification!A13</f>
        <v>Annie Bernard</v>
      </c>
      <c r="C11" s="247">
        <v>0.6</v>
      </c>
      <c r="D11" s="247"/>
      <c r="E11" s="248">
        <v>300</v>
      </c>
      <c r="F11" s="170">
        <f>ROUND(((D11*E11)+(C11*E11)),2)</f>
        <v>180</v>
      </c>
      <c r="G11" s="253"/>
      <c r="H11" s="167">
        <f>ROUND(F11+G11,2)</f>
        <v>180</v>
      </c>
      <c r="I11" s="11"/>
      <c r="J11" s="11"/>
      <c r="K11" s="11"/>
      <c r="L11" s="11"/>
      <c r="M11" s="11"/>
      <c r="N11" s="11"/>
      <c r="O11" s="11"/>
      <c r="P11" s="11"/>
      <c r="Q11" s="11"/>
    </row>
    <row r="12" spans="1:17" ht="20.25" customHeight="1">
      <c r="A12" s="364"/>
      <c r="B12" s="148" t="str">
        <f>Identification!A14</f>
        <v>Gabriel Paradis</v>
      </c>
      <c r="C12" s="247">
        <v>12.5</v>
      </c>
      <c r="D12" s="247"/>
      <c r="E12" s="248">
        <v>200</v>
      </c>
      <c r="F12" s="170">
        <f>ROUND(((D12*E12)+(C12*E12)),2)</f>
        <v>2500</v>
      </c>
      <c r="G12" s="254"/>
      <c r="H12" s="167">
        <f>ROUND(F12+G12,2)</f>
        <v>2500</v>
      </c>
      <c r="I12" s="11"/>
      <c r="J12" s="11"/>
      <c r="K12" s="11"/>
      <c r="L12" s="11"/>
      <c r="M12" s="11"/>
      <c r="N12" s="11"/>
      <c r="O12" s="11"/>
      <c r="P12" s="11"/>
      <c r="Q12" s="11"/>
    </row>
    <row r="13" spans="1:17" ht="20.25" customHeight="1">
      <c r="A13" s="364"/>
      <c r="B13" s="149" t="str">
        <f>Identification!A15</f>
        <v>Jules Arsenault</v>
      </c>
      <c r="C13" s="249">
        <v>7.5</v>
      </c>
      <c r="D13" s="249"/>
      <c r="E13" s="250">
        <v>135</v>
      </c>
      <c r="F13" s="165">
        <f>ROUND(((D13*E13)+(C13*E13)),2)</f>
        <v>1012.5</v>
      </c>
      <c r="G13" s="255"/>
      <c r="H13" s="168">
        <f>ROUND(F13+G13,2)</f>
        <v>1012.5</v>
      </c>
      <c r="I13" s="11"/>
      <c r="J13" s="11"/>
      <c r="K13" s="11"/>
      <c r="L13" s="11"/>
      <c r="M13" s="11"/>
      <c r="N13" s="11"/>
      <c r="O13" s="11"/>
      <c r="P13" s="11"/>
      <c r="Q13" s="11"/>
    </row>
    <row r="14" spans="1:17" ht="20.25" customHeight="1">
      <c r="A14" s="365"/>
      <c r="B14" s="158" t="s">
        <v>18</v>
      </c>
      <c r="C14" s="159">
        <f>SUM(C10:C13)</f>
        <v>29.6</v>
      </c>
      <c r="D14" s="159">
        <f>SUM(D10:D13)</f>
        <v>0</v>
      </c>
      <c r="E14" s="361"/>
      <c r="F14" s="160">
        <f>F10+F11+F12+F13</f>
        <v>6392.5</v>
      </c>
      <c r="G14" s="160">
        <f>G10+G11+G12+G13</f>
        <v>0</v>
      </c>
      <c r="H14" s="161">
        <f>ROUND(F14+G14,2)</f>
        <v>6392.5</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Jean Habel</v>
      </c>
      <c r="C16" s="245">
        <v>24.5</v>
      </c>
      <c r="D16" s="245"/>
      <c r="E16" s="246">
        <v>57</v>
      </c>
      <c r="F16" s="169">
        <f>ROUND(((D16*E16)+(C16*E16)),2)</f>
        <v>1396.5</v>
      </c>
      <c r="G16" s="252"/>
      <c r="H16" s="166">
        <f>ROUND(F16+G16,2)</f>
        <v>1396.5</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24.5</v>
      </c>
      <c r="D20" s="159">
        <f>SUM(D16:D19)</f>
        <v>0</v>
      </c>
      <c r="E20" s="361"/>
      <c r="F20" s="160">
        <f>F16+F17+F18+F19</f>
        <v>1396.5</v>
      </c>
      <c r="G20" s="160">
        <f>G16+G17+G18+G19</f>
        <v>0</v>
      </c>
      <c r="H20" s="161">
        <f>ROUND(F20+G20,2)</f>
        <v>1396.5</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7789</v>
      </c>
      <c r="G30" s="237">
        <f>G14+G20+G24+G28</f>
        <v>0</v>
      </c>
      <c r="H30" s="238">
        <f>H14+H20+H24+H28</f>
        <v>7789</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R-4210-2022</v>
      </c>
      <c r="C4" s="389" t="s">
        <v>16</v>
      </c>
      <c r="D4" s="390"/>
      <c r="E4" s="391" t="str">
        <f>Identification!D5</f>
        <v>Phase 3 - Avril et mai 2023</v>
      </c>
      <c r="F4" s="392"/>
      <c r="G4" s="11"/>
      <c r="H4" s="11"/>
      <c r="I4" s="11"/>
      <c r="J4" s="11"/>
      <c r="K4" s="11"/>
      <c r="L4" s="11"/>
      <c r="M4" s="11"/>
      <c r="N4" s="11"/>
      <c r="O4" s="11"/>
      <c r="P4" s="11"/>
    </row>
    <row r="5" spans="1:16" ht="26.25" customHeight="1">
      <c r="A5" s="10" t="s">
        <v>1</v>
      </c>
      <c r="B5" s="393" t="str">
        <f>Identification!B6:D6</f>
        <v>Association canadienne de l'énergie renouvelable (CanREA)</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R-4210-2022</v>
      </c>
      <c r="D4" s="428" t="s">
        <v>16</v>
      </c>
      <c r="E4" s="429"/>
      <c r="F4" s="424" t="str">
        <f>Identification!D5</f>
        <v>Phase 3 - Avril et mai 2023</v>
      </c>
      <c r="G4" s="425"/>
      <c r="H4" s="11"/>
      <c r="I4" s="4"/>
      <c r="J4" s="4"/>
      <c r="K4" s="4"/>
      <c r="L4" s="4"/>
      <c r="M4" s="4"/>
      <c r="N4" s="4"/>
      <c r="O4" s="4"/>
      <c r="P4" s="4"/>
    </row>
    <row r="5" spans="1:16" ht="26.25" customHeight="1">
      <c r="A5" s="416" t="s">
        <v>1</v>
      </c>
      <c r="B5" s="417"/>
      <c r="C5" s="418" t="str">
        <f>Identification!B6</f>
        <v>Association canadienne de l'énergie renouvelable (CanREA)</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R-4210-2022</v>
      </c>
      <c r="E2" s="444"/>
      <c r="F2" s="444"/>
      <c r="G2" s="444"/>
      <c r="H2" s="445"/>
      <c r="I2" s="445"/>
      <c r="J2" s="83"/>
      <c r="K2" s="93"/>
      <c r="L2" s="93"/>
      <c r="M2" s="93"/>
      <c r="N2" s="93"/>
      <c r="O2" s="93"/>
      <c r="P2" s="93"/>
    </row>
    <row r="3" spans="1:16" ht="21.75" customHeight="1">
      <c r="A3" s="82" t="s">
        <v>1</v>
      </c>
      <c r="B3" s="82"/>
      <c r="C3" s="94"/>
      <c r="D3" s="443" t="str">
        <f>Identification!B6</f>
        <v>Association canadienne de l'énergie renouvelable (CanREA)</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187</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188</v>
      </c>
      <c r="C12" s="446"/>
      <c r="D12" s="446"/>
      <c r="E12" s="446"/>
      <c r="F12" s="87" t="s">
        <v>95</v>
      </c>
      <c r="G12" s="112"/>
      <c r="H12" s="112"/>
      <c r="I12" s="82"/>
      <c r="J12" s="82"/>
      <c r="K12" s="98"/>
      <c r="L12" s="98"/>
      <c r="M12" s="98"/>
      <c r="N12" s="98"/>
      <c r="O12" s="98"/>
      <c r="P12" s="98"/>
    </row>
    <row r="13" spans="1:16" ht="21" customHeight="1">
      <c r="A13" s="78" t="s">
        <v>96</v>
      </c>
      <c r="B13" s="91">
        <v>9</v>
      </c>
      <c r="C13" s="88" t="s">
        <v>97</v>
      </c>
      <c r="D13" s="113" t="s">
        <v>190</v>
      </c>
      <c r="E13" s="449">
        <v>2023</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t="s">
        <v>189</v>
      </c>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Laurianne Dupuis</cp:lastModifiedBy>
  <cp:lastPrinted>2020-01-21T14:04:28Z</cp:lastPrinted>
  <dcterms:created xsi:type="dcterms:W3CDTF">2003-06-11T13:22:16Z</dcterms:created>
  <dcterms:modified xsi:type="dcterms:W3CDTF">2023-06-09T14:26:57Z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3</vt:lpwstr>
  </property>
  <property fmtid="{D5CDD505-2E9C-101B-9397-08002B2CF9AE}" pid="4" name="Suj">
    <vt:lpwstr>Demande de paiement de frais de l'ACER</vt:lpwstr>
  </property>
  <property fmtid="{D5CDD505-2E9C-101B-9397-08002B2CF9AE}" pid="5" name="Confidenti">
    <vt:lpwstr>3</vt:lpwstr>
  </property>
  <property fmtid="{D5CDD505-2E9C-101B-9397-08002B2CF9AE}" pid="6" name="Provenan">
    <vt:lpwstr>4</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1002</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ldupuis_fasken.com#EXT#@rdeqc.onmicrosoft.com</vt:lpwstr>
  </property>
  <property fmtid="{D5CDD505-2E9C-101B-9397-08002B2CF9AE}" pid="15" name="Hidden_Uploaded">
    <vt:lpwstr>2023-06-09T11:16:35Z</vt:lpwstr>
  </property>
  <property fmtid="{D5CDD505-2E9C-101B-9397-08002B2CF9AE}" pid="16" name="Accés restrei">
    <vt:lpwstr>0</vt:lpwstr>
  </property>
  <property fmtid="{D5CDD505-2E9C-101B-9397-08002B2CF9AE}" pid="17" name="Déposa">
    <vt:lpwstr>218</vt:lpwstr>
  </property>
  <property fmtid="{D5CDD505-2E9C-101B-9397-08002B2CF9AE}" pid="18" name="Cote de pié">
    <vt:lpwstr>D-0016</vt:lpwstr>
  </property>
  <property fmtid="{D5CDD505-2E9C-101B-9397-08002B2CF9AE}" pid="19" name="Numéro plumit">
    <vt:lpwstr>589.000000000000</vt:lpwstr>
  </property>
  <property fmtid="{D5CDD505-2E9C-101B-9397-08002B2CF9AE}" pid="20" name="Hidden_Approved">
    <vt:lpwstr>Slimani, Salima</vt:lpwstr>
  </property>
  <property fmtid="{D5CDD505-2E9C-101B-9397-08002B2CF9AE}" pid="21" name="Hidden_Approved">
    <vt:lpwstr>2023-06-09T11:29:44Z</vt:lpwstr>
  </property>
  <property fmtid="{D5CDD505-2E9C-101B-9397-08002B2CF9AE}" pid="22" name="_dlc_Doc">
    <vt:lpwstr>W2HFWTQUJJY6-304364381-2015</vt:lpwstr>
  </property>
  <property fmtid="{D5CDD505-2E9C-101B-9397-08002B2CF9AE}" pid="23" name="_dlc_DocIdItemGu">
    <vt:lpwstr>f2ce453d-b880-4d51-8848-6aff07b01c76</vt:lpwstr>
  </property>
  <property fmtid="{D5CDD505-2E9C-101B-9397-08002B2CF9AE}" pid="24" name="_dlc_DocIdU">
    <vt:lpwstr>https://sde.regie-energie.qc.ca/1002/_layouts/15/DocIdRedir.aspx?ID=W2HFWTQUJJY6-304364381-2015, W2HFWTQUJJY6-304364381-2015</vt:lpwstr>
  </property>
  <property fmtid="{D5CDD505-2E9C-101B-9397-08002B2CF9AE}" pid="25" name="xd_Prog">
    <vt:lpwstr/>
  </property>
  <property fmtid="{D5CDD505-2E9C-101B-9397-08002B2CF9AE}" pid="26" name="TemplateU">
    <vt:lpwstr/>
  </property>
  <property fmtid="{D5CDD505-2E9C-101B-9397-08002B2CF9AE}" pid="27" name="_SourceU">
    <vt:lpwstr/>
  </property>
  <property fmtid="{D5CDD505-2E9C-101B-9397-08002B2CF9AE}" pid="28" name="_SharedFileInd">
    <vt:lpwstr/>
  </property>
</Properties>
</file>