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<sst xmlns="http://schemas.openxmlformats.org/spreadsheetml/2006/main" count="107" uniqueCount="79">
  <si>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</si>
  <si>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</si>
  <si>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</si>
  <si>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</si>
  <si>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</si>
  <si>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</si>
  <si>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</si>
  <si>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</si>
  <si>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</si>
  <si>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</si>
  <si>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</si>
  <si>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</si>
  <si>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</si>
  <si>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</si>
  <si>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</si>
  <si>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</si>
  <si>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</si>
  <si>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</si>
  <si>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</si>
  <si>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</si>
  <si>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</si>
  <si>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</si>
  <si>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</si>
  <si>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</si>
  <si>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</si>
  <si>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</si>
  <si>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</si>
  <si>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</si>
  <si>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</si>
  <si>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</si>
  <si>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</si>
  <si>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</si>
  <si>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</si>
  <si>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</si>
  <si>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</si>
  <si>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</si>
  <si>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</si>
  <si>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</si>
  <si>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</si>
  <si>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</si>
  <si>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</si>
  <si>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</si>
  <si>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</si>
  <si>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</si>
  <si>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</si>
  <si>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</si>
  <si>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</si>
  <si>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</si>
  <si>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</si>
  <si>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</si>
  <si>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</si>
  <si>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</si>
  <si>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</si>
  <si>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</si>
  <si>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</si>
  <si>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</si>
  <si>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</si>
  <si>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</si>
  <si>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</si>
  <si>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</si>
  <si>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</si>
  <si>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</si>
  <si>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</si>
  <si>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</si>
  <si>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</si>
  <si>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</si>
  <si>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</si>
  <si>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</si>
  <si>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</si>
  <si>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</si>
  <si>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</si>
  <si>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R-4214-2022</t>
  </si>
  <si>
    <t>Non</t>
  </si>
  <si>
    <t>Steve Cadrin</t>
  </si>
  <si>
    <t>plus de 15 ans</t>
  </si>
  <si>
    <t>externe</t>
  </si>
  <si>
    <t>2955, rue Jules-Brillant # 301, Laval (Québec) H7P 6B2</t>
  </si>
  <si>
    <t>110-2200 Harriet-Quimby, St-Laurent, Qc H4R 0L2</t>
  </si>
  <si>
    <t>Marcel Paul Raymond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</si>
</sst>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9" xfId="0" applyNumberFormat="1" applyFont="1" applyFill="1" applyBorder="1" applyAlignment="1" applyProtection="1">
      <alignment vertical="center" wrapText="1"/>
      <protection/>
    </xf>
    <xf numFmtId="164" fontId="70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9" fontId="70" fillId="0" borderId="50" xfId="52" applyFont="1" applyBorder="1" applyAlignment="1" applyProtection="1">
      <alignment horizontal="left" vertical="center" indent="1"/>
      <protection locked="0"/>
    </xf>
    <xf numFmtId="0" fontId="24" fillId="0" borderId="51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4" fontId="75" fillId="0" borderId="54" xfId="0" applyNumberFormat="1" applyFont="1" applyFill="1" applyBorder="1" applyAlignment="1" applyProtection="1">
      <alignment horizontal="left" vertical="center" indent="1"/>
      <protection/>
    </xf>
    <xf numFmtId="164" fontId="75" fillId="0" borderId="59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9" fontId="4" fillId="37" borderId="60" xfId="46" applyNumberFormat="1" applyFont="1" applyFill="1" applyBorder="1" applyAlignment="1" applyProtection="1">
      <alignment vertical="center" wrapText="1"/>
      <protection/>
    </xf>
    <xf numFmtId="169" fontId="4" fillId="37" borderId="61" xfId="46" applyNumberFormat="1" applyFont="1" applyFill="1" applyBorder="1" applyAlignment="1" applyProtection="1">
      <alignment vertical="center" wrapTex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0" fontId="0" fillId="0" borderId="63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3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3" xfId="0" applyFont="1" applyFill="1" applyBorder="1" applyAlignment="1" applyProtection="1">
      <alignment vertical="center" wrapText="1"/>
      <protection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65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8" fontId="69" fillId="0" borderId="69" xfId="49" applyNumberFormat="1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2" fillId="36" borderId="63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1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79" xfId="0" applyFont="1" applyBorder="1" applyAlignment="1" applyProtection="1">
      <alignment vertical="center" wrapText="1"/>
      <protection/>
    </xf>
    <xf numFmtId="0" fontId="0" fillId="0" borderId="80" xfId="0" applyBorder="1" applyAlignment="1" applyProtection="1">
      <alignment vertical="center" wrapText="1"/>
      <protection/>
    </xf>
    <xf numFmtId="164" fontId="70" fillId="0" borderId="8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83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1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79" xfId="0" applyFont="1" applyFill="1" applyBorder="1" applyAlignment="1" applyProtection="1">
      <alignment horizontal="left" vertical="center"/>
      <protection locked="0"/>
    </xf>
    <xf numFmtId="0" fontId="19" fillId="0" borderId="8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3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R-4214-2022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12</v>
      </c>
      <c r="C9" s="139">
        <f>Répartition!B30+Répartition!C30+Répartition!D30</f>
        <v>3600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36</v>
      </c>
      <c r="C11" s="139">
        <f>Répartition!E30+Répartition!F30+Répartition!G30+Répartition!H30</f>
        <v>8640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0</v>
      </c>
      <c r="C13" s="139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8">
        <f>Répartition!K25+Répartition!L25</f>
        <v>0</v>
      </c>
      <c r="C15" s="139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48</v>
      </c>
      <c r="C17" s="36">
        <f>C9+C11+C13+C15</f>
        <v>12240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367.2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367.2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3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3">
        <f>C17+C27+C29</f>
        <v>12607.2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1"/>
      <c r="B99" s="141"/>
      <c r="C99" s="141"/>
    </row>
    <row r="100" spans="1:3" ht="12.75" customHeight="1">
      <c r="A100" s="142" t="s">
        <v>32</v>
      </c>
      <c r="C100" s="142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5">
      <selection activeCell="D15" sqref="D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80" t="s">
        <v>55</v>
      </c>
      <c r="B3" s="181"/>
      <c r="C3" s="181"/>
      <c r="D3" s="181"/>
      <c r="E3" s="181"/>
      <c r="F3" s="90"/>
    </row>
    <row r="4" spans="1:6" ht="24" customHeight="1">
      <c r="A4" s="5" t="s">
        <v>0</v>
      </c>
      <c r="B4" s="192" t="s">
        <v>71</v>
      </c>
      <c r="C4" s="193"/>
      <c r="D4" s="193"/>
      <c r="E4" s="194"/>
      <c r="F4" s="90"/>
    </row>
    <row r="5" spans="1:6" ht="19.5" customHeight="1">
      <c r="A5" s="6" t="s">
        <v>1</v>
      </c>
      <c r="B5" s="195" t="s">
        <v>70</v>
      </c>
      <c r="C5" s="196"/>
      <c r="D5" s="196"/>
      <c r="E5" s="197"/>
      <c r="F5" s="90"/>
    </row>
    <row r="6" spans="1:6" ht="15.75">
      <c r="A6" s="182" t="s">
        <v>20</v>
      </c>
      <c r="B6" s="183"/>
      <c r="C6" s="184"/>
      <c r="D6" s="84" t="s">
        <v>72</v>
      </c>
      <c r="E6" s="85"/>
      <c r="F6" s="90"/>
    </row>
    <row r="7" spans="1:6" ht="19.5" customHeight="1">
      <c r="A7" s="182" t="s">
        <v>34</v>
      </c>
      <c r="B7" s="185"/>
      <c r="C7" s="186"/>
      <c r="D7" s="86">
        <v>0</v>
      </c>
      <c r="E7" s="87"/>
      <c r="F7" s="90"/>
    </row>
    <row r="8" spans="1:6" ht="21.75" customHeight="1">
      <c r="A8" s="187" t="s">
        <v>35</v>
      </c>
      <c r="B8" s="188"/>
      <c r="C8" s="189"/>
      <c r="D8" s="190"/>
      <c r="E8" s="191"/>
      <c r="F8" s="90"/>
    </row>
    <row r="9" spans="1:6" ht="22.5" customHeight="1">
      <c r="A9" s="200" t="s">
        <v>45</v>
      </c>
      <c r="B9" s="201"/>
      <c r="C9" s="201"/>
      <c r="D9" s="201"/>
      <c r="E9" s="202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146" t="s">
        <v>73</v>
      </c>
      <c r="B11" s="147" t="s">
        <v>74</v>
      </c>
      <c r="C11" s="147" t="s">
        <v>75</v>
      </c>
      <c r="D11" s="149">
        <v>300</v>
      </c>
      <c r="E11" s="148" t="s">
        <v>76</v>
      </c>
      <c r="F11" s="90"/>
    </row>
    <row r="12" spans="1:6" ht="30" customHeight="1">
      <c r="A12" s="45"/>
      <c r="B12" s="68"/>
      <c r="C12" s="68"/>
      <c r="D12" s="93"/>
      <c r="E12" s="73"/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4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4" t="s">
        <v>78</v>
      </c>
      <c r="B15" s="67" t="s">
        <v>74</v>
      </c>
      <c r="C15" s="67" t="s">
        <v>75</v>
      </c>
      <c r="D15" s="95">
        <v>240</v>
      </c>
      <c r="E15" s="150" t="s">
        <v>77</v>
      </c>
      <c r="F15" s="90"/>
    </row>
    <row r="16" spans="1:6" ht="30" customHeight="1">
      <c r="A16" s="45"/>
      <c r="B16" s="68"/>
      <c r="C16" s="68"/>
      <c r="D16" s="93"/>
      <c r="E16" s="73"/>
      <c r="F16" s="90"/>
    </row>
    <row r="17" spans="1:6" ht="30" customHeight="1">
      <c r="A17" s="45"/>
      <c r="B17" s="68"/>
      <c r="C17" s="68"/>
      <c r="D17" s="93"/>
      <c r="E17" s="73"/>
      <c r="F17" s="90"/>
    </row>
    <row r="18" spans="1:6" ht="30" customHeight="1">
      <c r="A18" s="46"/>
      <c r="B18" s="69"/>
      <c r="C18" s="69"/>
      <c r="D18" s="94"/>
      <c r="E18" s="76"/>
      <c r="F18" s="90"/>
    </row>
    <row r="19" spans="1:6" ht="30" customHeight="1">
      <c r="A19" s="145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/>
      <c r="B20" s="203" t="s">
        <v>9</v>
      </c>
      <c r="C20" s="203" t="s">
        <v>9</v>
      </c>
      <c r="D20" s="95"/>
      <c r="E20" s="72"/>
      <c r="F20" s="90"/>
    </row>
    <row r="21" spans="1:6" ht="30" customHeight="1">
      <c r="A21" s="53"/>
      <c r="B21" s="204"/>
      <c r="C21" s="204"/>
      <c r="D21" s="94"/>
      <c r="E21" s="75"/>
      <c r="F21" s="90"/>
    </row>
    <row r="22" spans="1:6" ht="30" customHeight="1">
      <c r="A22" s="145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/>
      <c r="B23" s="203" t="s">
        <v>9</v>
      </c>
      <c r="C23" s="70"/>
      <c r="D23" s="95"/>
      <c r="E23" s="72"/>
      <c r="F23" s="90"/>
    </row>
    <row r="24" spans="1:6" ht="30" customHeight="1">
      <c r="A24" s="49"/>
      <c r="B24" s="204"/>
      <c r="C24" s="71"/>
      <c r="D24" s="94"/>
      <c r="E24" s="75"/>
      <c r="F24" s="90"/>
    </row>
    <row r="25" spans="1:7" ht="15">
      <c r="A25" s="54"/>
      <c r="B25" s="32"/>
      <c r="C25" s="32"/>
      <c r="D25" s="32"/>
      <c r="E25" s="89"/>
      <c r="F25" s="90"/>
      <c r="G25" s="90"/>
    </row>
    <row r="26" spans="1:7" ht="12.75">
      <c r="A26" s="198" t="s">
        <v>28</v>
      </c>
      <c r="B26" s="199"/>
      <c r="C26" s="199"/>
      <c r="D26" s="199"/>
      <c r="E26" s="199"/>
      <c r="F26" s="90"/>
      <c r="G26" s="90"/>
    </row>
    <row r="27" spans="1:7" ht="12.75">
      <c r="A27" s="198" t="s">
        <v>29</v>
      </c>
      <c r="B27" s="199"/>
      <c r="C27" s="199"/>
      <c r="D27" s="199"/>
      <c r="E27" s="199"/>
      <c r="F27" s="90"/>
      <c r="G27" s="90"/>
    </row>
    <row r="28" ht="12.75">
      <c r="F28" s="90"/>
    </row>
    <row r="29" ht="12.75">
      <c r="F29" s="90"/>
    </row>
    <row r="30" ht="12.75">
      <c r="F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A6:C6"/>
    <mergeCell ref="A7:C7"/>
    <mergeCell ref="A8:C8"/>
    <mergeCell ref="D8:E8"/>
    <mergeCell ref="B4:E4"/>
    <mergeCell ref="B5:E5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9">
      <selection activeCell="C19" sqref="C19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R-4214-2022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Association Hôtellerie Québec et Association Restauration Québec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2" t="s">
        <v>44</v>
      </c>
      <c r="B8" s="50" t="str">
        <f>Identification!A11</f>
        <v>Steve Cadrin</v>
      </c>
      <c r="C8" s="50">
        <f>Identification!A12</f>
        <v>0</v>
      </c>
      <c r="D8" s="50">
        <f>Identification!A13</f>
        <v>0</v>
      </c>
      <c r="E8" s="50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300</v>
      </c>
      <c r="C9" s="115">
        <f>Identification!D12</f>
        <v>0</v>
      </c>
      <c r="D9" s="116">
        <f>Identification!D13</f>
        <v>0</v>
      </c>
      <c r="E9" s="114">
        <f>Identification!D15</f>
        <v>240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</row>
    <row r="10" spans="1:12" ht="24" customHeight="1">
      <c r="A10" s="66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23">
        <v>3</v>
      </c>
      <c r="C12" s="124"/>
      <c r="D12" s="125"/>
      <c r="E12" s="126">
        <v>10</v>
      </c>
      <c r="F12" s="127"/>
      <c r="G12" s="127"/>
      <c r="H12" s="125"/>
      <c r="I12" s="126"/>
      <c r="J12" s="125"/>
      <c r="K12" s="126"/>
      <c r="L12" s="125"/>
    </row>
    <row r="13" spans="1:12" ht="30.75" customHeight="1">
      <c r="A13" s="64" t="s">
        <v>36</v>
      </c>
      <c r="B13" s="128">
        <v>2</v>
      </c>
      <c r="C13" s="129"/>
      <c r="D13" s="130"/>
      <c r="E13" s="128">
        <v>2</v>
      </c>
      <c r="F13" s="129"/>
      <c r="G13" s="129"/>
      <c r="H13" s="130"/>
      <c r="I13" s="128"/>
      <c r="J13" s="130"/>
      <c r="K13" s="128"/>
      <c r="L13" s="130"/>
    </row>
    <row r="14" spans="1:12" ht="30.75" customHeight="1">
      <c r="A14" s="64" t="s">
        <v>37</v>
      </c>
      <c r="B14" s="128">
        <v>1</v>
      </c>
      <c r="C14" s="129"/>
      <c r="D14" s="130"/>
      <c r="E14" s="128">
        <v>4</v>
      </c>
      <c r="F14" s="129"/>
      <c r="G14" s="129"/>
      <c r="H14" s="130"/>
      <c r="I14" s="128"/>
      <c r="J14" s="130"/>
      <c r="K14" s="128"/>
      <c r="L14" s="130"/>
    </row>
    <row r="15" spans="1:12" ht="30.75" customHeight="1">
      <c r="A15" s="64" t="s">
        <v>38</v>
      </c>
      <c r="B15" s="128">
        <v>1</v>
      </c>
      <c r="C15" s="129"/>
      <c r="D15" s="130"/>
      <c r="E15" s="128">
        <v>2</v>
      </c>
      <c r="F15" s="129"/>
      <c r="G15" s="129"/>
      <c r="H15" s="130"/>
      <c r="I15" s="128"/>
      <c r="J15" s="130"/>
      <c r="K15" s="128"/>
      <c r="L15" s="130"/>
    </row>
    <row r="16" spans="1:12" ht="30.75" customHeight="1">
      <c r="A16" s="64" t="s">
        <v>65</v>
      </c>
      <c r="B16" s="128">
        <v>5</v>
      </c>
      <c r="C16" s="129"/>
      <c r="D16" s="130"/>
      <c r="E16" s="128">
        <v>15</v>
      </c>
      <c r="F16" s="129"/>
      <c r="G16" s="129"/>
      <c r="H16" s="130"/>
      <c r="I16" s="128"/>
      <c r="J16" s="130"/>
      <c r="K16" s="128"/>
      <c r="L16" s="130"/>
    </row>
    <row r="17" spans="1:12" ht="30.75" customHeight="1">
      <c r="A17" s="64" t="s">
        <v>66</v>
      </c>
      <c r="B17" s="128"/>
      <c r="C17" s="129"/>
      <c r="D17" s="130"/>
      <c r="E17" s="128"/>
      <c r="F17" s="129"/>
      <c r="G17" s="129"/>
      <c r="H17" s="130"/>
      <c r="I17" s="128"/>
      <c r="J17" s="130"/>
      <c r="K17" s="128"/>
      <c r="L17" s="130"/>
    </row>
    <row r="18" spans="1:12" ht="30.75" customHeight="1">
      <c r="A18" s="64" t="s">
        <v>68</v>
      </c>
      <c r="B18" s="128"/>
      <c r="C18" s="129"/>
      <c r="D18" s="130"/>
      <c r="E18" s="128"/>
      <c r="F18" s="129"/>
      <c r="G18" s="129"/>
      <c r="H18" s="130"/>
      <c r="I18" s="128"/>
      <c r="J18" s="130"/>
      <c r="K18" s="128"/>
      <c r="L18" s="130"/>
    </row>
    <row r="19" spans="1:12" ht="30.75" customHeight="1">
      <c r="A19" s="64" t="s">
        <v>67</v>
      </c>
      <c r="B19" s="128"/>
      <c r="C19" s="129"/>
      <c r="D19" s="130"/>
      <c r="E19" s="128"/>
      <c r="F19" s="129"/>
      <c r="G19" s="129"/>
      <c r="H19" s="130"/>
      <c r="I19" s="128"/>
      <c r="J19" s="130"/>
      <c r="K19" s="128"/>
      <c r="L19" s="130"/>
    </row>
    <row r="20" spans="1:12" ht="30.75" customHeight="1">
      <c r="A20" s="64" t="s">
        <v>61</v>
      </c>
      <c r="B20" s="128"/>
      <c r="C20" s="129"/>
      <c r="D20" s="130"/>
      <c r="E20" s="128"/>
      <c r="F20" s="129"/>
      <c r="G20" s="129"/>
      <c r="H20" s="130"/>
      <c r="I20" s="128"/>
      <c r="J20" s="130"/>
      <c r="K20" s="128"/>
      <c r="L20" s="130"/>
    </row>
    <row r="21" spans="1:12" ht="30.75" customHeight="1">
      <c r="A21" s="64" t="s">
        <v>39</v>
      </c>
      <c r="B21" s="128"/>
      <c r="C21" s="129"/>
      <c r="D21" s="130"/>
      <c r="E21" s="129"/>
      <c r="F21" s="129"/>
      <c r="G21" s="129"/>
      <c r="H21" s="130"/>
      <c r="I21" s="131"/>
      <c r="J21" s="130"/>
      <c r="K21" s="131"/>
      <c r="L21" s="130"/>
    </row>
    <row r="22" spans="1:12" ht="30.75" customHeight="1">
      <c r="A22" s="64" t="s">
        <v>63</v>
      </c>
      <c r="B22" s="128"/>
      <c r="C22" s="129"/>
      <c r="D22" s="130"/>
      <c r="E22" s="128">
        <v>3</v>
      </c>
      <c r="F22" s="129"/>
      <c r="G22" s="129"/>
      <c r="H22" s="130"/>
      <c r="I22" s="128"/>
      <c r="J22" s="130"/>
      <c r="K22" s="128"/>
      <c r="L22" s="130"/>
    </row>
    <row r="23" spans="1:12" ht="30.75" customHeight="1">
      <c r="A23" s="64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</row>
    <row r="24" spans="1:12" ht="30.75" customHeight="1">
      <c r="A24" s="65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</row>
    <row r="25" spans="1:12" ht="30.75" customHeight="1">
      <c r="A25" s="57" t="s">
        <v>54</v>
      </c>
      <c r="B25" s="120">
        <f aca="true" t="shared" si="0" ref="B25:L25">SUM(B12:B24)</f>
        <v>12</v>
      </c>
      <c r="C25" s="120">
        <f t="shared" si="0"/>
        <v>0</v>
      </c>
      <c r="D25" s="120">
        <f>SUM(D12:D24)</f>
        <v>0</v>
      </c>
      <c r="E25" s="120">
        <f t="shared" si="0"/>
        <v>36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>SUM(K12:K24)</f>
        <v>0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3600</v>
      </c>
      <c r="C26" s="121">
        <f t="shared" si="1"/>
        <v>0</v>
      </c>
      <c r="D26" s="121">
        <f t="shared" si="1"/>
        <v>0</v>
      </c>
      <c r="E26" s="121">
        <f t="shared" si="1"/>
        <v>8640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0</v>
      </c>
      <c r="J26" s="121">
        <f t="shared" si="1"/>
        <v>0</v>
      </c>
      <c r="K26" s="121">
        <f t="shared" si="1"/>
        <v>0</v>
      </c>
      <c r="L26" s="121">
        <f t="shared" si="1"/>
        <v>0</v>
      </c>
    </row>
    <row r="27" spans="1:12" s="41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30.75" customHeight="1">
      <c r="A28" s="60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40" customFormat="1" ht="30.75" customHeight="1">
      <c r="A30" s="59" t="s">
        <v>59</v>
      </c>
      <c r="B30" s="122">
        <f>B26+B28</f>
        <v>3600</v>
      </c>
      <c r="C30" s="122">
        <f aca="true" t="shared" si="2" ref="C30:L30">C26+C28</f>
        <v>0</v>
      </c>
      <c r="D30" s="122">
        <f t="shared" si="2"/>
        <v>0</v>
      </c>
      <c r="E30" s="122">
        <f t="shared" si="2"/>
        <v>8640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7" customWidth="1"/>
    <col min="2" max="2" width="13.421875" style="77" customWidth="1"/>
    <col min="3" max="3" width="16.28125" style="77" customWidth="1"/>
    <col min="4" max="4" width="13.140625" style="77" customWidth="1"/>
    <col min="5" max="5" width="37.421875" style="78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6" t="s">
        <v>0</v>
      </c>
      <c r="B4" s="213" t="str">
        <f>Identification!B4</f>
        <v>R-4214-2022</v>
      </c>
      <c r="C4" s="214"/>
      <c r="D4" s="214"/>
      <c r="E4" s="215"/>
    </row>
    <row r="5" spans="1:5" ht="18" customHeight="1" thickBot="1">
      <c r="A5" s="97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2022-12-23T19:14:14Z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1005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7017400.00000000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0019</vt:lpwstr>
  </property>
  <property fmtid="{D5CDD505-2E9C-101B-9397-08002B2CF9AE}" pid="21" name="Cotedepiè">
    <vt:lpwstr>C-AHQ-ARQ-0004</vt:lpwstr>
  </property>
  <property fmtid="{D5CDD505-2E9C-101B-9397-08002B2CF9AE}" pid="22" name="Anciennomdudocume">
    <vt:lpwstr>R-4214-2022 -  Budget de participation de l'AHQ-ARQ.XLS</vt:lpwstr>
  </property>
  <property fmtid="{D5CDD505-2E9C-101B-9397-08002B2CF9AE}" pid="23" name="_dlc_Doc">
    <vt:lpwstr>W2HFWTQUJJY6-1827347530-16</vt:lpwstr>
  </property>
  <property fmtid="{D5CDD505-2E9C-101B-9397-08002B2CF9AE}" pid="24" name="_dlc_DocIdItemGu">
    <vt:lpwstr>98b5df1d-fc4e-40cf-86d5-03a0c9876572</vt:lpwstr>
  </property>
  <property fmtid="{D5CDD505-2E9C-101B-9397-08002B2CF9AE}" pid="25" name="_dlc_DocIdU">
    <vt:lpwstr>http://s10mtlweb:8081/1005/_layouts/15/DocIdRedir.aspx?ID=W2HFWTQUJJY6-1827347530-16, W2HFWTQUJJY6-1827347530-16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C-AHQ-ARQ-0004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19.0000000000000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