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<sst xmlns="http://schemas.openxmlformats.org/spreadsheetml/2006/main" count="287" uniqueCount="203">
  <si>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</si>
  <si>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</si>
  <si>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</si>
  <si>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</si>
  <si>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</si>
  <si>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</si>
  <si>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</si>
  <si>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</si>
  <si>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</si>
  <si>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</si>
  <si>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</si>
  <si>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</si>
  <si>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</si>
  <si>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</si>
  <si>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</si>
  <si>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</si>
  <si>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</si>
  <si>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</si>
  <si>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</si>
  <si>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</si>
  <si>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</si>
  <si>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</si>
  <si>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</si>
  <si>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</si>
  <si>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</si>
  <si>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</si>
  <si>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</si>
  <si>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</si>
  <si>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</si>
  <si>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</si>
  <si>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</si>
  <si>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</si>
  <si>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</si>
  <si>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</si>
  <si>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</si>
  <si>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</si>
  <si>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</si>
  <si>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</si>
  <si>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</si>
  <si>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</si>
  <si>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</si>
  <si>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</si>
  <si>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</si>
  <si>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</si>
  <si>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</si>
  <si>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</si>
  <si>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</si>
  <si>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</si>
  <si>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</si>
  <si>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</si>
  <si>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</si>
  <si>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</si>
  <si>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</si>
  <si>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</si>
  <si>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</si>
  <si>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</si>
  <si>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</si>
  <si>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</si>
  <si>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</si>
  <si>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</si>
  <si>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</si>
  <si>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</si>
  <si>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</si>
  <si>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</si>
  <si>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</si>
  <si>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</si>
  <si>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</si>
  <si>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</si>
  <si>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</si>
  <si>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</si>
  <si>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</si>
  <si>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</si>
  <si>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</si>
  <si>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</si>
  <si>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</si>
  <si>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</si>
  <si>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</si>
  <si>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</si>
  <si>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</si>
  <si>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</si>
  <si>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</si>
  <si>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</si>
  <si>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</si>
  <si>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</si>
  <si>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</si>
  <si>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</si>
  <si>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</si>
  <si>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</si>
  <si>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</si>
  <si>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</si>
  <si>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</si>
  <si>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</si>
  <si>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</si>
  <si>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</si>
  <si>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</si>
  <si>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</si>
  <si>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</si>
  <si>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</si>
  <si>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</si>
  <si>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</si>
  <si>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</si>
  <si>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</si>
  <si>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</si>
  <si>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</si>
  <si>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</si>
  <si>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</si>
  <si>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</si>
  <si>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</si>
  <si>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</si>
  <si>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</si>
  <si>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</si>
  <si>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</si>
  <si>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</si>
  <si>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</si>
  <si>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</si>
  <si>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</si>
  <si>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</si>
  <si>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</si>
  <si>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</si>
  <si>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</si>
  <si>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</si>
  <si>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</si>
  <si>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</si>
  <si>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</si>
  <si>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</si>
  <si>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</si>
  <si>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</si>
  <si>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</si>
  <si>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</si>
  <si>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</si>
  <si>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</si>
  <si>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</si>
  <si>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</si>
  <si>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</si>
  <si>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</si>
  <si>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</si>
  <si>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</si>
  <si>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</si>
  <si>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</si>
  <si>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</si>
  <si>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</si>
  <si>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</si>
  <si>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</si>
  <si>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</si>
  <si>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</si>
  <si>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</si>
  <si>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</si>
  <si>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</si>
  <si>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</si>
  <si>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</si>
  <si>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</si>
  <si>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</si>
  <si>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</si>
  <si>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</si>
  <si>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</si>
  <si>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</si>
  <si>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</si>
  <si>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</si>
  <si>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</si>
  <si>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</si>
  <si>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</si>
  <si>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</si>
  <si>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</si>
  <si>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</si>
  <si>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</si>
  <si>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</si>
  <si>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</si>
  <si>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</si>
  <si>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</si>
  <si>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</si>
  <si>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</si>
  <si>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</si>
  <si>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</si>
  <si>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</si>
  <si>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</si>
  <si>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</si>
  <si>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</si>
  <si>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</si>
  <si>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</si>
  <si>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</si>
  <si>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</si>
  <si>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</si>
  <si>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</si>
  <si>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</si>
  <si>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</si>
  <si>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</si>
  <si>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</si>
  <si>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</si>
  <si>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</si>
  <si>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</si>
  <si>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</si>
  <si>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Stratégies Énergétiques (S.É.) et l'AQLPA</t>
  </si>
  <si>
    <t>Ste Adèle</t>
  </si>
  <si>
    <t>Plus de 33 ans</t>
  </si>
  <si>
    <t>Plus de 35 ans</t>
  </si>
  <si>
    <t>Frampton</t>
  </si>
  <si>
    <t>M. André  Bélisle</t>
  </si>
  <si>
    <t>M. Jean Schiettekatte</t>
  </si>
  <si>
    <t>1 jr.</t>
  </si>
  <si>
    <t>Jean Schiettekatte</t>
  </si>
  <si>
    <t>R4242-2023</t>
  </si>
  <si>
    <t>mars</t>
  </si>
  <si>
    <t>Sc. trav. 31janv2024 et sa préparation</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</si>
</sst>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4">
      <selection activeCell="D7" sqref="D7: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200</v>
      </c>
      <c r="C5" s="152" t="s">
        <v>16</v>
      </c>
      <c r="D5" s="161" t="s">
        <v>202</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193</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c r="B17" s="166"/>
      <c r="C17" s="166"/>
      <c r="D17" s="167"/>
      <c r="E17" s="4"/>
      <c r="F17" s="4"/>
      <c r="G17" s="4"/>
      <c r="H17" s="4"/>
      <c r="I17" s="4"/>
      <c r="J17" s="4"/>
      <c r="K17" s="4"/>
      <c r="L17" s="4"/>
      <c r="M17" s="4"/>
      <c r="N17" s="4"/>
      <c r="O17" s="4"/>
      <c r="P17" s="4"/>
    </row>
    <row r="18" spans="1:16" ht="27" customHeight="1">
      <c r="A18" s="168" t="s">
        <v>197</v>
      </c>
      <c r="B18" s="169" t="s">
        <v>188</v>
      </c>
      <c r="C18" s="169" t="s">
        <v>186</v>
      </c>
      <c r="D18" s="170" t="s">
        <v>192</v>
      </c>
      <c r="E18" s="4"/>
      <c r="F18" s="4"/>
      <c r="G18" s="4"/>
      <c r="H18" s="4"/>
      <c r="I18" s="4"/>
      <c r="J18" s="4"/>
      <c r="K18" s="4"/>
      <c r="L18" s="4"/>
      <c r="M18" s="4"/>
      <c r="N18" s="4"/>
      <c r="O18" s="4"/>
      <c r="P18" s="4"/>
    </row>
    <row r="19" spans="1:16" ht="27" customHeight="1">
      <c r="A19" s="168" t="s">
        <v>196</v>
      </c>
      <c r="B19" s="169" t="s">
        <v>194</v>
      </c>
      <c r="C19" s="169" t="s">
        <v>186</v>
      </c>
      <c r="D19" s="170" t="s">
        <v>195</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1er mars 2024&amp;C&amp;"Times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R4242-2023</v>
      </c>
      <c r="C4" s="185" t="s">
        <v>16</v>
      </c>
      <c r="D4" s="106" t="str">
        <f>Identification!D5</f>
        <v>Sc. trav. 31janv2024 et sa préparation</v>
      </c>
      <c r="E4" s="4"/>
      <c r="F4" s="4"/>
      <c r="G4" s="4"/>
      <c r="H4" s="4"/>
      <c r="I4" s="4"/>
      <c r="J4" s="4"/>
      <c r="K4" s="4"/>
      <c r="L4" s="4"/>
      <c r="M4" s="4"/>
      <c r="N4" s="4"/>
      <c r="O4" s="4"/>
      <c r="P4" s="4"/>
    </row>
    <row r="5" spans="1:16" ht="26.25" customHeight="1">
      <c r="A5" s="153" t="s">
        <v>1</v>
      </c>
      <c r="B5" s="296" t="str">
        <f>Identification!B6:D6</f>
        <v>Stratégies Énergétiques (S.É.) et l'AQLPA</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0</v>
      </c>
      <c r="C9" s="275">
        <f>Honoraires!D14</f>
        <v>0</v>
      </c>
      <c r="D9" s="107">
        <f>Honoraires!H14</f>
        <v>0</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0</v>
      </c>
      <c r="C11" s="275">
        <f>Honoraires!D20</f>
        <v>0</v>
      </c>
      <c r="D11" s="107">
        <f>Honoraires!H20</f>
        <v>0</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0</v>
      </c>
      <c r="C19" s="221">
        <f>C9+C11+C13+C15+C17</f>
        <v>0</v>
      </c>
      <c r="D19" s="222">
        <f>D9+D11+D13+D15+D17</f>
        <v>0</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0</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0</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1839.6</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1839.6</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1er mars 2024&amp;C&amp;"Times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3">
      <selection activeCell="G18" sqref="G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R4242-2023</v>
      </c>
      <c r="D4" s="361" t="s">
        <v>16</v>
      </c>
      <c r="E4" s="362"/>
      <c r="F4" s="356" t="str">
        <f>Identification!D5</f>
        <v>Sc. trav. 31janv2024 et sa préparation</v>
      </c>
      <c r="G4" s="357"/>
      <c r="H4" s="358"/>
      <c r="I4" s="4"/>
      <c r="J4" s="4"/>
      <c r="K4" s="4"/>
      <c r="L4" s="4"/>
      <c r="M4" s="4"/>
      <c r="N4" s="4"/>
      <c r="O4" s="4"/>
      <c r="P4" s="4"/>
      <c r="Q4" s="4"/>
    </row>
    <row r="5" spans="1:17" ht="26.25" customHeight="1">
      <c r="A5" s="111" t="s">
        <v>1</v>
      </c>
      <c r="B5" s="112"/>
      <c r="C5" s="296" t="str">
        <f>Identification!B6</f>
        <v>Stratégies Énergétiques (S.É.) et l'AQLPA</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c r="D10" s="226"/>
      <c r="E10" s="227">
        <v>300</v>
      </c>
      <c r="F10" s="146">
        <f>ROUND(((D10*E10)+(C10*E10)),2)</f>
        <v>0</v>
      </c>
      <c r="G10" s="233">
        <f>ROUNDUP(F10*0.05,2)+ROUNDUP(F10*0.09975,2)</f>
        <v>0</v>
      </c>
      <c r="H10" s="143">
        <f>ROUND(F10+G10,2)</f>
        <v>0</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0</v>
      </c>
      <c r="D14" s="135">
        <f>SUM(D10:D13)</f>
        <v>0</v>
      </c>
      <c r="E14" s="334"/>
      <c r="F14" s="136">
        <f>F10+F11+F12+F13</f>
        <v>0</v>
      </c>
      <c r="G14" s="136">
        <f>G10+G11+G12+G13</f>
        <v>0</v>
      </c>
      <c r="H14" s="137">
        <f>ROUND(F14+G14,2)</f>
        <v>0</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f>Identification!A17</f>
        <v>0</v>
      </c>
      <c r="C16" s="226"/>
      <c r="D16" s="226"/>
      <c r="E16" s="227"/>
      <c r="F16" s="146">
        <f>ROUND(((D16*E16)+(C16*E16)),2)</f>
        <v>0</v>
      </c>
      <c r="G16" s="233">
        <f>ROUNDUP(F16*0.05,2)+ROUNDUP(F16*0.09975,2)</f>
        <v>0</v>
      </c>
      <c r="H16" s="143">
        <f>ROUND(F16+G16,2)</f>
        <v>0</v>
      </c>
      <c r="I16" s="4"/>
      <c r="J16" s="4"/>
      <c r="K16" s="4"/>
      <c r="L16" s="4"/>
      <c r="M16" s="4"/>
      <c r="N16" s="4"/>
      <c r="O16" s="4"/>
      <c r="P16" s="4"/>
      <c r="Q16" s="4"/>
    </row>
    <row r="17" spans="1:17" ht="20.25" customHeight="1">
      <c r="A17" s="347"/>
      <c r="B17" s="127" t="str">
        <f>Identification!A18</f>
        <v>M. Jean Schiettekatte</v>
      </c>
      <c r="C17" s="228"/>
      <c r="D17" s="228"/>
      <c r="E17" s="229">
        <v>240</v>
      </c>
      <c r="F17" s="147">
        <f>ROUND(((D17*E17)+(C17*E17)),2)</f>
        <v>0</v>
      </c>
      <c r="G17" s="233">
        <f>ROUNDUP(F17*0.05,2)+ROUNDUP(F17*0.09975,2)</f>
        <v>0</v>
      </c>
      <c r="H17" s="144">
        <f>ROUND(F17+G17,2)</f>
        <v>0</v>
      </c>
      <c r="I17" s="4"/>
      <c r="J17" s="4"/>
      <c r="K17" s="4"/>
      <c r="L17" s="4"/>
      <c r="M17" s="4"/>
      <c r="N17" s="4"/>
      <c r="O17" s="4"/>
      <c r="P17" s="4"/>
      <c r="Q17" s="4"/>
    </row>
    <row r="18" spans="1:17" ht="20.25" customHeight="1">
      <c r="A18" s="347"/>
      <c r="B18" s="128" t="str">
        <f>Identification!A19</f>
        <v>M. André  Bélisle</v>
      </c>
      <c r="C18" s="228"/>
      <c r="D18" s="228"/>
      <c r="E18" s="229">
        <v>240</v>
      </c>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0</v>
      </c>
      <c r="D20" s="135">
        <f>SUM(D16:D19)</f>
        <v>0</v>
      </c>
      <c r="E20" s="334"/>
      <c r="F20" s="136">
        <f>F16+F17+F18+F19</f>
        <v>0</v>
      </c>
      <c r="G20" s="136">
        <f>G16+G17+G18+G19</f>
        <v>0</v>
      </c>
      <c r="H20" s="137">
        <f>ROUND(F20+G20,2)</f>
        <v>0</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0</v>
      </c>
      <c r="G32" s="218">
        <f>G14+G20+G24+G28+G30</f>
        <v>0</v>
      </c>
      <c r="H32" s="219">
        <f>H14+H20+H24+H28+H30</f>
        <v>0</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1er mars 2024&amp;C&amp;"Times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R4242-2023</v>
      </c>
      <c r="C4" s="365" t="s">
        <v>16</v>
      </c>
      <c r="D4" s="366"/>
      <c r="E4" s="367" t="str">
        <f>Identification!D5</f>
        <v>Sc. trav. 31janv2024 et sa préparation</v>
      </c>
      <c r="F4" s="368"/>
      <c r="G4" s="4"/>
      <c r="H4" s="4"/>
      <c r="I4" s="4"/>
      <c r="J4" s="4"/>
      <c r="K4" s="4"/>
      <c r="L4" s="4"/>
      <c r="M4" s="4"/>
      <c r="N4" s="4"/>
      <c r="O4" s="4"/>
      <c r="P4" s="4"/>
    </row>
    <row r="5" spans="1:16" ht="26.25" customHeight="1">
      <c r="A5" s="8" t="s">
        <v>1</v>
      </c>
      <c r="B5" s="369" t="str">
        <f>Identification!B6:D6</f>
        <v>Stratégies Énergétiques (S.É.) et l'AQLPA</v>
      </c>
      <c r="C5" s="370"/>
      <c r="D5" s="370"/>
      <c r="E5" s="370"/>
      <c r="F5" s="371"/>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1er mars 2024&amp;C&amp;"Times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R4242-2023</v>
      </c>
      <c r="D4" s="404" t="s">
        <v>16</v>
      </c>
      <c r="E4" s="405"/>
      <c r="F4" s="400" t="str">
        <f>Identification!D5</f>
        <v>Sc. trav. 31janv2024 et sa préparation</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c r="D9" s="246"/>
      <c r="E9" s="247"/>
      <c r="F9" s="247">
        <f>ROUNDUP(E9*0.05,2)+ROUNDUP(E9*0.09975,2)</f>
        <v>0</v>
      </c>
      <c r="G9" s="248">
        <f>SUM(E9:F9)</f>
        <v>0</v>
      </c>
      <c r="H9" s="4"/>
      <c r="I9" s="4"/>
      <c r="J9" s="4"/>
      <c r="K9" s="4"/>
      <c r="L9" s="4"/>
      <c r="M9" s="4"/>
      <c r="N9" s="4"/>
      <c r="O9" s="4"/>
      <c r="P9" s="4"/>
    </row>
    <row r="10" spans="1:16" ht="33" customHeight="1">
      <c r="A10" s="249">
        <v>44224</v>
      </c>
      <c r="B10" s="250" t="s">
        <v>198</v>
      </c>
      <c r="C10" s="251" t="s">
        <v>199</v>
      </c>
      <c r="D10" s="252" t="s">
        <v>186</v>
      </c>
      <c r="E10" s="253">
        <v>1600</v>
      </c>
      <c r="F10" s="247">
        <f aca="true" t="shared" si="0" ref="F10:F19">ROUNDUP(E10*0.05,2)+ROUNDUP(E10*0.09975,2)</f>
        <v>239.6</v>
      </c>
      <c r="G10" s="254">
        <f>SUM(E10:F10)</f>
        <v>1839.6</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1600</v>
      </c>
      <c r="F20" s="272">
        <f>SUM(F9:F19)</f>
        <v>239.6</v>
      </c>
      <c r="G20" s="273">
        <f>SUM(G9:G19)</f>
        <v>1839.6</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1er mars 2024&amp;C&amp;"Times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0">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R4242-2023</v>
      </c>
      <c r="E2" s="416"/>
      <c r="F2" s="416"/>
      <c r="G2" s="416"/>
      <c r="H2" s="417"/>
      <c r="I2" s="417"/>
      <c r="J2" s="77"/>
      <c r="K2" s="83"/>
      <c r="L2" s="83"/>
      <c r="M2" s="83"/>
      <c r="N2" s="83"/>
      <c r="O2" s="83"/>
      <c r="P2" s="83"/>
    </row>
    <row r="3" spans="1:16" ht="21.75" customHeight="1">
      <c r="A3" s="74" t="s">
        <v>1</v>
      </c>
      <c r="B3" s="74"/>
      <c r="C3" s="84"/>
      <c r="D3" s="415" t="str">
        <f>Identification!B6</f>
        <v>Stratégies Énergétiques (S.É.) et l'AQLPA</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201</v>
      </c>
      <c r="E13" s="422">
        <v>2024</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201</v>
      </c>
      <c r="E27" s="422">
        <v>2024</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1er mars 2024&amp;C&amp;"Times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dc:title>
  <dc:subject/>
  <dc:creator>SÉ</dc:creator>
  <cp:keywords/>
  <dc:description/>
  <cp:lastModifiedBy>Dominique Neuman</cp:lastModifiedBy>
  <cp:lastPrinted>2016-08-24T13:34:58Z</cp:lastPrinted>
  <dcterms:created xsi:type="dcterms:W3CDTF">2003-06-11T13:22:16Z</dcterms:created>
  <dcterms:modified xsi:type="dcterms:W3CDTF">2024-03-01T14:19:04Z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SÉ-AQLPA (rencontre d'information)</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jean.schiettekatte_gmail.com#EXT#@rdeqc.onmicrosoft.com</vt:lpwstr>
  </property>
  <property fmtid="{D5CDD505-2E9C-101B-9397-08002B2CF9AE}" pid="15" name="Hidden_Uploaded">
    <vt:lpwstr>2024-03-01T10:06:07Z</vt:lpwstr>
  </property>
  <property fmtid="{D5CDD505-2E9C-101B-9397-08002B2CF9AE}" pid="16" name="Accés restrei">
    <vt:lpwstr>0</vt:lpwstr>
  </property>
  <property fmtid="{D5CDD505-2E9C-101B-9397-08002B2CF9AE}" pid="17" name="Déposa">
    <vt:lpwstr>133</vt:lpwstr>
  </property>
  <property fmtid="{D5CDD505-2E9C-101B-9397-08002B2CF9AE}" pid="18" name="Cote de pié">
    <vt:lpwstr>C-SÉ-AQLPA-0004</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190.000000000000</vt:lpwstr>
  </property>
  <property fmtid="{D5CDD505-2E9C-101B-9397-08002B2CF9AE}" pid="22" name="Hidden_Approved">
    <vt:lpwstr>Lévesque, Claudette</vt:lpwstr>
  </property>
  <property fmtid="{D5CDD505-2E9C-101B-9397-08002B2CF9AE}" pid="23" name="Hidden_Approved">
    <vt:lpwstr>2024-03-01T10:23:14Z</vt:lpwstr>
  </property>
  <property fmtid="{D5CDD505-2E9C-101B-9397-08002B2CF9AE}" pid="24" name="_dlc_Doc">
    <vt:lpwstr>W2HFWTQUJJY6-1988583244-182</vt:lpwstr>
  </property>
  <property fmtid="{D5CDD505-2E9C-101B-9397-08002B2CF9AE}" pid="25" name="_dlc_DocIdItemGu">
    <vt:lpwstr>4e03eb70-556c-4fb5-b4bc-bc303147d4e1</vt:lpwstr>
  </property>
  <property fmtid="{D5CDD505-2E9C-101B-9397-08002B2CF9AE}" pid="26" name="_dlc_DocIdU">
    <vt:lpwstr>https://sde.regie-energie.qc.ca/1042/_layouts/15/DocIdRedir.aspx?ID=W2HFWTQUJJY6-1988583244-182, W2HFWTQUJJY6-1988583244-182</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