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<sst xmlns="http://schemas.openxmlformats.org/spreadsheetml/2006/main" count="257" uniqueCount="185">
  <si>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</si>
  <si>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</si>
  <si>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</si>
  <si>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</si>
  <si>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</si>
  <si>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</si>
  <si>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</si>
  <si>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</si>
  <si>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</si>
  <si>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</si>
  <si>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</si>
  <si>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</si>
  <si>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</si>
  <si>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</si>
  <si>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</si>
  <si>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</si>
  <si>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</si>
  <si>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</si>
  <si>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</si>
  <si>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</si>
  <si>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</si>
  <si>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</si>
  <si>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</si>
  <si>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</si>
  <si>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</si>
  <si>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</si>
  <si>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</si>
  <si>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</si>
  <si>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</si>
  <si>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</si>
  <si>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</si>
  <si>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</si>
  <si>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</si>
  <si>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</si>
  <si>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</si>
  <si>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</si>
  <si>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</si>
  <si>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</si>
  <si>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</si>
  <si>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</si>
  <si>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</si>
  <si>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</si>
  <si>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</si>
  <si>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</si>
  <si>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</si>
  <si>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</si>
  <si>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</si>
  <si>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</si>
  <si>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</si>
  <si>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</si>
  <si>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</si>
  <si>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</si>
  <si>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</si>
  <si>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</si>
  <si>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</si>
  <si>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</si>
  <si>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</si>
  <si>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</si>
  <si>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</si>
  <si>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</si>
  <si>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</si>
  <si>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</si>
  <si>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</si>
  <si>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</si>
  <si>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</si>
  <si>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</si>
  <si>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</si>
  <si>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</si>
  <si>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</si>
  <si>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</si>
  <si>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</si>
  <si>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</si>
  <si>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</si>
  <si>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</si>
  <si>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</si>
  <si>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</si>
  <si>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</si>
  <si>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</si>
  <si>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</si>
  <si>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</si>
  <si>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</si>
  <si>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</si>
  <si>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</si>
  <si>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</si>
  <si>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</si>
  <si>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</si>
  <si>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</si>
  <si>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</si>
  <si>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</si>
  <si>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</si>
  <si>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</si>
  <si>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</si>
  <si>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</si>
  <si>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</si>
  <si>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</si>
  <si>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</si>
  <si>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</si>
  <si>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</si>
  <si>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</si>
  <si>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</si>
  <si>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</si>
  <si>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</si>
  <si>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</si>
  <si>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</si>
  <si>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</si>
  <si>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</si>
  <si>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</si>
  <si>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</si>
  <si>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</si>
  <si>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</si>
  <si>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</si>
  <si>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</si>
  <si>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</si>
  <si>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</si>
  <si>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</si>
  <si>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</si>
  <si>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</si>
  <si>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</si>
  <si>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</si>
  <si>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</si>
  <si>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</si>
  <si>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</si>
  <si>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</si>
  <si>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</si>
  <si>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</si>
  <si>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</si>
  <si>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</si>
  <si>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</si>
  <si>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</si>
  <si>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</si>
  <si>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</si>
  <si>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</si>
  <si>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</si>
  <si>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</si>
  <si>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</si>
  <si>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</si>
  <si>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</si>
  <si>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</si>
  <si>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</si>
  <si>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</si>
  <si>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</si>
  <si>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</si>
  <si>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</si>
  <si>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</si>
  <si>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</si>
  <si>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</si>
  <si>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</si>
  <si>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</si>
  <si>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</si>
  <si>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</si>
  <si>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</si>
  <si>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</si>
  <si>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</si>
  <si>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</si>
  <si>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</si>
  <si>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</si>
  <si>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</si>
  <si>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</si>
  <si>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</si>
  <si>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</si>
  <si>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</si>
  <si>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</si>
  <si>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</si>
  <si>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</si>
  <si>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</si>
  <si>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</si>
  <si>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</si>
  <si>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</si>
  <si>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</si>
  <si>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</si>
  <si>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</si>
  <si>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</si>
  <si>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R-4243-2023</t>
  </si>
  <si>
    <t>4 décembre 2023 au 22 janvier 2024</t>
  </si>
  <si>
    <t>CIFQ</t>
  </si>
  <si>
    <t>Me Sylvain Lanoix</t>
  </si>
  <si>
    <t>plus de 15 ans</t>
  </si>
  <si>
    <t>externe</t>
  </si>
  <si>
    <t>3055, boul. Saint-Martin Ouest, bur. 610, Laval, H7T 0J3</t>
  </si>
  <si>
    <t>Louis Germain</t>
  </si>
  <si>
    <t>interne</t>
  </si>
  <si>
    <t>1175, avenue Lavigerie, #200, Québec, G1V 4P1</t>
  </si>
  <si>
    <t>Me Sylvain Lanoix, avocat</t>
  </si>
  <si>
    <t>Laval</t>
  </si>
  <si>
    <t>février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</si>
</sst>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15" fontId="19" fillId="0" borderId="67" xfId="0" applyNumberFormat="1" applyFont="1" applyFill="1" applyBorder="1" applyAlignment="1" applyProtection="1">
      <alignment/>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c r="E7" s="4"/>
      <c r="F7" s="4"/>
      <c r="G7" s="4"/>
      <c r="H7" s="4"/>
      <c r="I7" s="4"/>
      <c r="J7" s="4"/>
      <c r="K7" s="4"/>
      <c r="L7" s="4"/>
      <c r="M7" s="4"/>
      <c r="N7" s="4"/>
      <c r="O7" s="4"/>
      <c r="P7" s="4"/>
    </row>
    <row r="8" spans="1:16" ht="18.75" customHeight="1">
      <c r="A8" s="306" t="s">
        <v>134</v>
      </c>
      <c r="B8" s="309"/>
      <c r="C8" s="310"/>
      <c r="D8" s="183"/>
      <c r="E8" s="4"/>
      <c r="F8" s="4"/>
      <c r="G8" s="4"/>
      <c r="H8" s="4"/>
      <c r="I8" s="4"/>
      <c r="J8" s="4"/>
      <c r="K8" s="4"/>
      <c r="L8" s="4"/>
      <c r="M8" s="4"/>
      <c r="N8" s="4"/>
      <c r="O8" s="4"/>
      <c r="P8" s="4"/>
    </row>
    <row r="9" spans="1:16" ht="18.75" customHeight="1">
      <c r="A9" s="311" t="s">
        <v>133</v>
      </c>
      <c r="B9" s="312"/>
      <c r="C9" s="313"/>
      <c r="D9" s="184"/>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t="s">
        <v>176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176</v>
      </c>
      <c r="C17" s="186" t="s">
        <v>180</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6">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R-4243-2023</v>
      </c>
      <c r="C4" s="205" t="s">
        <v>16</v>
      </c>
      <c r="D4" s="127" t="str">
        <f>Identification!D5</f>
        <v>4 décembre 2023 au 22 janvier 2024</v>
      </c>
      <c r="E4" s="11"/>
      <c r="F4" s="4"/>
      <c r="G4" s="4"/>
      <c r="H4" s="4"/>
      <c r="I4" s="4"/>
      <c r="J4" s="4"/>
      <c r="K4" s="4"/>
      <c r="L4" s="4"/>
      <c r="M4" s="4"/>
      <c r="N4" s="4"/>
      <c r="O4" s="4"/>
      <c r="P4" s="4"/>
    </row>
    <row r="5" spans="1:16" ht="26.25" customHeight="1">
      <c r="A5" s="175" t="s">
        <v>1</v>
      </c>
      <c r="B5" s="341" t="str">
        <f>Identification!B6:D6</f>
        <v>CIFQ</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2.3</v>
      </c>
      <c r="C9" s="297">
        <f>Honoraires!D14</f>
        <v>0</v>
      </c>
      <c r="D9" s="128">
        <f>Honoraires!H14</f>
        <v>690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58</v>
      </c>
      <c r="C11" s="297">
        <f>Honoraires!D20</f>
        <v>0</v>
      </c>
      <c r="D11" s="128">
        <f>Honoraires!H20</f>
        <v>5800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60.3</v>
      </c>
      <c r="C17" s="240">
        <f>C9+C11+C13+C15</f>
        <v>0</v>
      </c>
      <c r="D17" s="241">
        <f>D9+D11+D13+D15</f>
        <v>6490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194.7</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194.7</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6684.7</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E16" sqref="E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R-4243-2023</v>
      </c>
      <c r="D4" s="372" t="s">
        <v>16</v>
      </c>
      <c r="E4" s="373"/>
      <c r="F4" s="367" t="str">
        <f>Identification!D5</f>
        <v>4 décembre 2023 au 22 janvier 2024</v>
      </c>
      <c r="G4" s="368"/>
      <c r="H4" s="369"/>
      <c r="I4" s="11"/>
      <c r="J4" s="11"/>
      <c r="K4" s="11"/>
      <c r="L4" s="11"/>
      <c r="M4" s="11"/>
      <c r="N4" s="11"/>
      <c r="O4" s="11"/>
      <c r="P4" s="11"/>
      <c r="Q4" s="11"/>
    </row>
    <row r="5" spans="1:17" ht="26.25" customHeight="1">
      <c r="A5" s="131" t="s">
        <v>1</v>
      </c>
      <c r="B5" s="132"/>
      <c r="C5" s="341" t="str">
        <f>Identification!B6</f>
        <v>CIFQ</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Sylvain Lanoix</v>
      </c>
      <c r="C10" s="245">
        <v>2.3</v>
      </c>
      <c r="D10" s="245"/>
      <c r="E10" s="246">
        <v>300</v>
      </c>
      <c r="F10" s="169">
        <f>ROUND(((D10*E10)+(C10*E10)),2)</f>
        <v>690</v>
      </c>
      <c r="G10" s="252"/>
      <c r="H10" s="166">
        <f>ROUND(F10+G10,2)</f>
        <v>690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2.3</v>
      </c>
      <c r="D14" s="159">
        <f>SUM(D10:D13)</f>
        <v>0</v>
      </c>
      <c r="E14" s="361"/>
      <c r="F14" s="160">
        <f>F10+F11+F12+F13</f>
        <v>690</v>
      </c>
      <c r="G14" s="160">
        <f>G10+G11+G12+G13</f>
        <v>0</v>
      </c>
      <c r="H14" s="161">
        <f>ROUND(F14+G14,2)</f>
        <v>690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Louis Germain</v>
      </c>
      <c r="C16" s="245">
        <v>58</v>
      </c>
      <c r="D16" s="245"/>
      <c r="E16" s="246">
        <v>100</v>
      </c>
      <c r="F16" s="169">
        <f>ROUND(((D16*E16)+(C16*E16)),2)</f>
        <v>5800</v>
      </c>
      <c r="G16" s="252"/>
      <c r="H16" s="166">
        <f>ROUND(F16+G16,2)</f>
        <v>5800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58</v>
      </c>
      <c r="D20" s="159">
        <f>SUM(D16:D19)</f>
        <v>0</v>
      </c>
      <c r="E20" s="361"/>
      <c r="F20" s="160">
        <f>F16+F17+F18+F19</f>
        <v>5800</v>
      </c>
      <c r="G20" s="160">
        <f>G16+G17+G18+G19</f>
        <v>0</v>
      </c>
      <c r="H20" s="161">
        <f>ROUND(F20+G20,2)</f>
        <v>5800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6490</v>
      </c>
      <c r="G30" s="237">
        <f>G14+G20+G24+G28</f>
        <v>0</v>
      </c>
      <c r="H30" s="238">
        <f>H14+H20+H24+H28</f>
        <v>6490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R-4243-2023</v>
      </c>
      <c r="C4" s="389" t="s">
        <v>16</v>
      </c>
      <c r="D4" s="390"/>
      <c r="E4" s="391" t="str">
        <f>Identification!D5</f>
        <v>4 décembre 2023 au 22 janvier 2024</v>
      </c>
      <c r="F4" s="392"/>
      <c r="G4" s="11"/>
      <c r="H4" s="11"/>
      <c r="I4" s="11"/>
      <c r="J4" s="11"/>
      <c r="K4" s="11"/>
      <c r="L4" s="11"/>
      <c r="M4" s="11"/>
      <c r="N4" s="11"/>
      <c r="O4" s="11"/>
      <c r="P4" s="11"/>
    </row>
    <row r="5" spans="1:16" ht="26.25" customHeight="1">
      <c r="A5" s="10" t="s">
        <v>1</v>
      </c>
      <c r="B5" s="393" t="str">
        <f>Identification!B6:D6</f>
        <v>CIFQ</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R-4243-2023</v>
      </c>
      <c r="D4" s="428" t="s">
        <v>16</v>
      </c>
      <c r="E4" s="429"/>
      <c r="F4" s="424" t="str">
        <f>Identification!D5</f>
        <v>4 décembre 2023 au 22 janvier 2024</v>
      </c>
      <c r="G4" s="425"/>
      <c r="H4" s="11"/>
      <c r="I4" s="4"/>
      <c r="J4" s="4"/>
      <c r="K4" s="4"/>
      <c r="L4" s="4"/>
      <c r="M4" s="4"/>
      <c r="N4" s="4"/>
      <c r="O4" s="4"/>
      <c r="P4" s="4"/>
    </row>
    <row r="5" spans="1:16" ht="26.25" customHeight="1">
      <c r="A5" s="416" t="s">
        <v>1</v>
      </c>
      <c r="B5" s="417"/>
      <c r="C5" s="418" t="str">
        <f>Identification!B6</f>
        <v>CIFQ</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R-4243-2023</v>
      </c>
      <c r="E2" s="444"/>
      <c r="F2" s="444"/>
      <c r="G2" s="444"/>
      <c r="H2" s="445"/>
      <c r="I2" s="445"/>
      <c r="J2" s="83"/>
      <c r="K2" s="93"/>
      <c r="L2" s="93"/>
      <c r="M2" s="93"/>
      <c r="N2" s="93"/>
      <c r="O2" s="93"/>
      <c r="P2" s="93"/>
    </row>
    <row r="3" spans="1:16" ht="21.75" customHeight="1">
      <c r="A3" s="82" t="s">
        <v>1</v>
      </c>
      <c r="B3" s="82"/>
      <c r="C3" s="94"/>
      <c r="D3" s="443" t="str">
        <f>Identification!B6</f>
        <v>CIFQ</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182</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57" t="s">
        <v>183</v>
      </c>
      <c r="C12" s="446"/>
      <c r="D12" s="446"/>
      <c r="E12" s="446"/>
      <c r="F12" s="87" t="s">
        <v>95</v>
      </c>
      <c r="G12" s="112"/>
      <c r="H12" s="112"/>
      <c r="I12" s="82"/>
      <c r="J12" s="82"/>
      <c r="K12" s="98"/>
      <c r="L12" s="98"/>
      <c r="M12" s="98"/>
      <c r="N12" s="98"/>
      <c r="O12" s="98"/>
      <c r="P12" s="98"/>
    </row>
    <row r="13" spans="1:16" ht="21" customHeight="1">
      <c r="A13" s="78" t="s">
        <v>96</v>
      </c>
      <c r="B13" s="91">
        <v>19</v>
      </c>
      <c r="C13" s="88" t="s">
        <v>97</v>
      </c>
      <c r="D13" s="113" t="s">
        <v>184</v>
      </c>
      <c r="E13" s="449">
        <v>2024</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Lanoix, Me Sylvain</cp:lastModifiedBy>
  <cp:lastPrinted>2024-02-19T17:42:45Z</cp:lastPrinted>
  <dcterms:created xsi:type="dcterms:W3CDTF">2003-06-11T13:22:16Z</dcterms:created>
  <dcterms:modified xsi:type="dcterms:W3CDTF">2024-02-19T17:49:29Z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de la CIFQ</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1044</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SLanoix_DuntonRainville.com#EXT#@rdeqc.onmicrosoft.com</vt:lpwstr>
  </property>
  <property fmtid="{D5CDD505-2E9C-101B-9397-08002B2CF9AE}" pid="15" name="Hidden_Uploaded">
    <vt:lpwstr>2024-02-19T16:29:27Z</vt:lpwstr>
  </property>
  <property fmtid="{D5CDD505-2E9C-101B-9397-08002B2CF9AE}" pid="16" name="Accés restrei">
    <vt:lpwstr>0</vt:lpwstr>
  </property>
  <property fmtid="{D5CDD505-2E9C-101B-9397-08002B2CF9AE}" pid="17" name="Déposa">
    <vt:lpwstr>229</vt:lpwstr>
  </property>
  <property fmtid="{D5CDD505-2E9C-101B-9397-08002B2CF9AE}" pid="18" name="Cote de pié">
    <vt:lpwstr>C-CIFQ-0005</vt:lpwstr>
  </property>
  <property fmtid="{D5CDD505-2E9C-101B-9397-08002B2CF9AE}" pid="19" name="Numéro plumit">
    <vt:lpwstr>32.0000000000000</vt:lpwstr>
  </property>
  <property fmtid="{D5CDD505-2E9C-101B-9397-08002B2CF9AE}" pid="20" name="Hidden_Approved">
    <vt:lpwstr>Larivière, Véronique</vt:lpwstr>
  </property>
  <property fmtid="{D5CDD505-2E9C-101B-9397-08002B2CF9AE}" pid="21" name="Hidden_Approved">
    <vt:lpwstr>2024-02-19T16:33:14Z</vt:lpwstr>
  </property>
  <property fmtid="{D5CDD505-2E9C-101B-9397-08002B2CF9AE}" pid="22" name="_dlc_Doc">
    <vt:lpwstr>W2HFWTQUJJY6-1335777944-33</vt:lpwstr>
  </property>
  <property fmtid="{D5CDD505-2E9C-101B-9397-08002B2CF9AE}" pid="23" name="_dlc_DocIdItemGu">
    <vt:lpwstr>2747165c-d022-44f4-a5a1-44f4eb61ec6c</vt:lpwstr>
  </property>
  <property fmtid="{D5CDD505-2E9C-101B-9397-08002B2CF9AE}" pid="24" name="_dlc_DocIdU">
    <vt:lpwstr>https://sde.regie-energie.qc.ca/1044/_layouts/15/DocIdRedir.aspx?ID=W2HFWTQUJJY6-1335777944-33, W2HFWTQUJJY6-1335777944-33</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