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cedriclascombe/Library/Mobile Documents/com~apple~CloudDocs/2-POSITIV/2-CLIENTS/OPTION CONSO/Essence/DDR/"/>
    </mc:Choice>
  </mc:AlternateContent>
  <xr:revisionPtr revIDLastSave="0" documentId="8_{E151ACFA-C6EC-6B4B-8296-D540EAF3E937}" xr6:coauthVersionLast="47" xr6:coauthVersionMax="47" xr10:uidLastSave="{00000000-0000-0000-0000-000000000000}"/>
  <bookViews>
    <workbookView xWindow="4680" yWindow="-18340" windowWidth="24100" windowHeight="17420" tabRatio="500" xr2:uid="{00000000-000D-0000-FFFF-FFFF00000000}"/>
  </bookViews>
  <sheets>
    <sheet name="Formule" sheetId="1" r:id="rId1"/>
    <sheet name="Notes"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2" i="1" l="1"/>
  <c r="D22" i="1"/>
  <c r="C22" i="1"/>
  <c r="B22" i="1"/>
  <c r="E13" i="1"/>
  <c r="C13" i="1"/>
  <c r="D13" i="1" s="1"/>
  <c r="E27" i="1" s="1"/>
  <c r="E12" i="1"/>
  <c r="C12" i="1"/>
  <c r="E11" i="1"/>
  <c r="D11" i="1"/>
  <c r="E33" i="1" s="1"/>
  <c r="E10" i="1"/>
  <c r="D10" i="1"/>
  <c r="E9" i="1"/>
  <c r="D9" i="1"/>
  <c r="E8" i="1"/>
  <c r="D8" i="1"/>
  <c r="E7" i="1"/>
  <c r="D7" i="1"/>
  <c r="E26" i="1" l="1"/>
  <c r="B26" i="1" s="1"/>
  <c r="D33" i="1"/>
  <c r="C33" i="1"/>
  <c r="B33" i="1"/>
  <c r="C26" i="1"/>
  <c r="D27" i="1"/>
  <c r="D26" i="1"/>
  <c r="B27" i="1"/>
  <c r="C27" i="1"/>
</calcChain>
</file>

<file path=xl/sharedStrings.xml><?xml version="1.0" encoding="utf-8"?>
<sst xmlns="http://schemas.openxmlformats.org/spreadsheetml/2006/main" count="71" uniqueCount="63">
  <si>
    <t>Formule d’indexation du Montant (art. 59 LRÉ) — R-4289-2025, réponses d’OC-APA à la DDR no 2 de la Régie</t>
  </si>
  <si>
    <t>M(r,t) = M(r,0) × IPC(t−1) ÷ IPC(0), arrondi au centième de cent par litre.  Forme complète : M(r,t) = [C(r,0) × IPC(t−1) ÷ IPC(0)] ÷ V(r,0).</t>
  </si>
  <si>
    <t>Cellules bleues sur fond jaune = saisies (à remplacer par les valeurs retenues par la Régie et par les moyennes annuelles publiées). Cellules noires = formules.</t>
  </si>
  <si>
    <t>1. Indice — IPC-Québec, indice d’ensemble, moyenne annuelle non désaisonnalisée (2002 = 100)</t>
  </si>
  <si>
    <t>Année</t>
  </si>
  <si>
    <t>Niveau observé (saisie)</t>
  </si>
  <si>
    <t>Niveau illustratif (calculé)</t>
  </si>
  <si>
    <t>Niveau utilisé</t>
  </si>
  <si>
    <t>Statut</t>
  </si>
  <si>
    <t>Source : Statistique Canada, tableau 18-10-0005-01, Québec, ensemble, moyennes annuelles ; diffusion du 19 janvier 2026.</t>
  </si>
  <si>
    <t>Les niveaux 2021-2025 sont ceux publiés. Les niveaux 2026 et 2027 ne sont pas encore publiés : la colonne C les simule à partir de l’hypothèse illustrative de la ligne 16.</t>
  </si>
  <si>
    <t>Dès qu’une moyenne annuelle est publiée (mi-janvier), l’inscrire dans la colonne B : la colonne D la retient automatiquement.</t>
  </si>
  <si>
    <t>IPC(0) : moyenne annuelle de l’année des coûts documentés (2025).</t>
  </si>
  <si>
    <t>2. Hypothèse illustrative (uniquement pour simuler les niveaux non publiés)</t>
  </si>
  <si>
    <t>Inflation annuelle illustrative</t>
  </si>
  <si>
    <t>Hypothèse de l’ADEQ (cible de 2 % de la Banque du Canada). Sans effet dès que les niveaux observés sont saisis.</t>
  </si>
  <si>
    <t>3. Montant par région</t>
  </si>
  <si>
    <t>Variable</t>
  </si>
  <si>
    <t>Région 1</t>
  </si>
  <si>
    <t>Région 2</t>
  </si>
  <si>
    <t>Région 3</t>
  </si>
  <si>
    <t>Unité</t>
  </si>
  <si>
    <t>C(r,0) — coûts d’exploitation retenus (base documentée)</t>
  </si>
  <si>
    <t>$</t>
  </si>
  <si>
    <t>Valeurs recommandées par OC-APA : tableau OC-APA-A6, C-OC-APA-0018. À remplacer par les coûts retenus par la Régie.</t>
  </si>
  <si>
    <t>V(r,0) — volume annuel de référence (figé jusqu’au recalage)</t>
  </si>
  <si>
    <t>litres</t>
  </si>
  <si>
    <t>Volumes au dossier : tableau 3, C-ADEQ-0008. À remplacer par le volume de référence retenu par la Régie, y compris toute majoration d’efficience.</t>
  </si>
  <si>
    <t>M(r,0) = C(r,0) ÷ V(r,0), arrondi au centième</t>
  </si>
  <si>
    <t>¢/litre</t>
  </si>
  <si>
    <t>Montant fixé par la Régie sur coûts documentés (OC-APA : 7,13 / 7,19 / 8,20 ¢). Point de départ de toute indexation du cycle.</t>
  </si>
  <si>
    <t>4. Indexation annuelle (facteur toujours calculé depuis la base ; volume absent de la formule)</t>
  </si>
  <si>
    <t>Indexation</t>
  </si>
  <si>
    <t>Facteur</t>
  </si>
  <si>
    <t>1er mars 2027 — IPC(2026) ÷ IPC(2025)</t>
  </si>
  <si>
    <t>Première marche du pont. À 2 % illustratif : 7,27 / 7,33 / 8,36 ¢.</t>
  </si>
  <si>
    <t>1er mars 2028 — IPC(2027) ÷ IPC(2025)</t>
  </si>
  <si>
    <t>Deuxième marche (exemple de la DDR). À 2 % illustratif : 7,42 / 7,48 / 8,53 ¢. Le recalage sur coûts documentés intervient au plus tard la troisième année.</t>
  </si>
  <si>
    <t>Forme complète (réponse 1.2) : [C(r,0) × facteur] ÷ V(r,0) donne le même résultat, puisque C(r,0) ÷ V(r,0) est M(r,0) ; le volume, figé, n’intervient pas dans l’indexation.</t>
  </si>
  <si>
    <t>5. Contrôle rétrospectif — Montant D-2022-017 indexé 2021 → 2025</t>
  </si>
  <si>
    <t>Montant D-2022-017</t>
  </si>
  <si>
    <t>Source : décision D-2022-017.</t>
  </si>
  <si>
    <t>Montant indexé 2025 — IPC(2025) ÷ IPC(2021)</t>
  </si>
  <si>
    <t>Reproduit la Figure OC-APA-1 corrigée (C-OC-APA-0016, réponse 1.3) : 5,14 / 5,49 / 6,43 ¢ (6,42 ¢ en région 3 dans la figure, calculée sur les variations annuelles arrondies).</t>
  </si>
  <si>
    <t>Objet</t>
  </si>
  <si>
    <t>Fichier déposé par OC-APA à l’appui de ses réponses à la demande de renseignements no 2 de la Régie (A-0034), dossier R-4289-2025. Il met en œuvre la formule décrite aux réponses 1.1 et 1.2.</t>
  </si>
  <si>
    <t>Formule</t>
  </si>
  <si>
    <t>M(r,t) = M(r,0) × IPC(t−1) ÷ IPC(0), arrondi au centième de cent par litre, pour chaque région r et chaque indexation annuelle t.</t>
  </si>
  <si>
    <t>Forme complète : M(r,t) = [C(r,0) × IPC(t−1) ÷ IPC(0)] ÷ V(r,0). C(r,0) et V(r,0) sont figés jusqu’au recalage ; le volume disparaît donc de la formule.</t>
  </si>
  <si>
    <t>Éléments</t>
  </si>
  <si>
    <t>M(r,0) : Montant fixé par la Régie pour la région r, en ¢/litre, sur les coûts documentés au dossier.</t>
  </si>
  <si>
    <t>IPC(0) : IPC-Québec, indice d’ensemble, moyenne annuelle non désaisonnalisée (Statistique Canada, tableau 18-10-0005-01, 2002 = 100), pour l’année des coûts documentés (2025 : 161,0).</t>
  </si>
  <si>
    <t>IPC(t−1) : même série, moyenne annuelle de la dernière année civile complète précédant l’indexation (diffusée à la mi-janvier).</t>
  </si>
  <si>
    <t>Un seul indice pour l’ensemble du Montant ; facteur toujours calculé depuis la base (non chaîné) ; même facteur pour les trois régions.</t>
  </si>
  <si>
    <t>Calendrier</t>
  </si>
  <si>
    <t>Indexation annuelle le 1er mars, sur la moyenne annuelle de l’année précédente. Recalage sur coûts intégralement documentés au plus tard à la troisième année suivant la dernière détermination, ou plus tôt à la demande de la Régie ou d’une personne intéressée. Chaque recalage ouvre un nouveau cycle : nouvelle base de coûts, nouvelle année de référence de l’indice. La formule est applicable dès la diffusion de la moyenne annuelle par Statistique Canada, à la mi-janvier ; la date du 1er mars laisse à la Régie une marge administrative confortable, mais toute date postérieure à cette diffusion serait praticable.</t>
  </si>
  <si>
    <t>Utilisation</t>
  </si>
  <si>
    <t>1) Inscrire dans la feuille « Formule », section 3, les coûts et le volume de référence retenus par la Régie (ou directement le Montant fixé, en remplaçant les formules de la ligne 22 par les valeurs).</t>
  </si>
  <si>
    <t>2) À chaque mi-janvier, inscrire la moyenne annuelle publiée par Statistique Canada dans la colonne B de la section 1. La colonne D retient automatiquement la valeur observée et la section 4 recalcule le Montant indexé.</t>
  </si>
  <si>
    <t>3) L’hypothèse d’inflation de la section 2 ne sert qu’à simuler les niveaux non encore publiés ; elle n’a aucun effet dès que les niveaux observés sont saisis.</t>
  </si>
  <si>
    <t>Sources</t>
  </si>
  <si>
    <t>Statistique Canada, tableau 18-10-0005-01, Indice des prix à la consommation, moyenne annuelle, non désaisonnalisé — https://www150.statcan.gc.ca/t1/tbl1/fr/tv.action?pid=1810000501</t>
  </si>
  <si>
    <t>C-OC-APA-0018, tableau OC-APA-A6 (coûts retenus et Montant recommandé par OC-APA) ; C-ADEQ-0008, tableau 3 (volumes de référence) ; D-2022-017 (Montant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</si>
</sst>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8" x14ac:knownFonts="1">
    <font>
      <sz val="11"/>
      <color theme="1"/>
      <name val="Calibri"/>
      <family val="2"/>
      <charset val="1"/>
    </font>
    <font>
      <b/>
      <sz val="14"/>
      <color rgb="FF1F3864"/>
      <name val="Arial"/>
      <family val="2"/>
    </font>
    <font>
      <sz val="10"/>
      <color rgb="FF595959"/>
      <name val="Arial"/>
      <family val="2"/>
    </font>
    <font>
      <b/>
      <sz val="10"/>
      <name val="Arial"/>
      <family val="2"/>
    </font>
    <font>
      <b/>
      <sz val="10"/>
      <color rgb="FFFFFFFF"/>
      <name val="Arial"/>
      <family val="2"/>
    </font>
    <font>
      <sz val="10"/>
      <name val="Arial"/>
      <family val="2"/>
    </font>
    <font>
      <sz val="10"/>
      <color rgb="FF0000FF"/>
      <name val="Arial"/>
      <family val="2"/>
    </font>
    <font>
      <i/>
      <sz val="9"/>
      <color rgb="FF595959"/>
      <name val="Arial"/>
      <family val="2"/>
    </font>
  </fonts>
  <fills count="5">
    <fill>
      <patternFill patternType="none"/>
    </fill>
    <fill>
      <patternFill patternType="gray125"/>
    </fill>
    <fill>
      <patternFill patternType="solid">
        <fgColor rgb="FF1F3864"/>
        <bgColor rgb="FF333333"/>
      </patternFill>
    </fill>
    <fill>
      <patternFill patternType="solid">
        <fgColor rgb="FFFFF9E5"/>
        <bgColor rgb="FFFFFFFF"/>
      </patternFill>
    </fill>
    <fill>
      <patternFill patternType="solid">
        <fgColor rgb="FFEAF0F7"/>
        <bgColor rgb="FFFFF9E5"/>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6" fillId="3"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7" fillId="0" borderId="0" xfId="0" applyFont="1" applyAlignment="1">
      <alignment horizontal="left" vertical="center" wrapText="1"/>
    </xf>
    <xf numFmtId="164" fontId="5" fillId="4"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165" fontId="6" fillId="3" borderId="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2" fontId="5" fillId="0" borderId="1" xfId="0" applyNumberFormat="1" applyFont="1" applyBorder="1" applyAlignment="1">
      <alignment horizontal="center" vertical="center" wrapText="1"/>
    </xf>
    <xf numFmtId="166" fontId="5" fillId="0" borderId="1" xfId="0" applyNumberFormat="1" applyFont="1" applyBorder="1" applyAlignment="1">
      <alignment horizontal="center" vertical="center" wrapText="1"/>
    </xf>
    <xf numFmtId="2" fontId="6" fillId="3" borderId="1" xfId="0" applyNumberFormat="1" applyFont="1" applyFill="1" applyBorder="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9E5"/>
      <rgbColor rgb="FFEAF0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3"/>
  <sheetViews>
    <sheetView tabSelected="1" zoomScaleNormal="100" workbookViewId="0">
      <pane ySplit="4" topLeftCell="A5" activePane="bottomLeft" state="frozen"/>
      <selection pane="bottomLeft" activeCell="B12" sqref="B12"/>
    </sheetView>
  </sheetViews>
  <sheetFormatPr baseColWidth="10" defaultColWidth="8.6640625" defaultRowHeight="15" x14ac:dyDescent="0.2"/>
  <cols>
    <col min="1" max="1" width="52" customWidth="1"/>
    <col min="2" max="5" width="16" customWidth="1"/>
    <col min="6" max="6" width="70" customWidth="1"/>
  </cols>
  <sheetData>
    <row r="1" spans="1:6" ht="17.25" customHeight="1" x14ac:dyDescent="0.2">
      <c r="A1" s="1" t="s">
        <v>0</v>
      </c>
    </row>
    <row r="2" spans="1:6" ht="15" customHeight="1" x14ac:dyDescent="0.2">
      <c r="A2" s="2" t="s">
        <v>1</v>
      </c>
    </row>
    <row r="3" spans="1:6" ht="15" customHeight="1" x14ac:dyDescent="0.2">
      <c r="A3" s="2" t="s">
        <v>2</v>
      </c>
    </row>
    <row r="5" spans="1:6" ht="28" x14ac:dyDescent="0.2">
      <c r="A5" s="3" t="s">
        <v>3</v>
      </c>
    </row>
    <row r="6" spans="1:6" ht="28" x14ac:dyDescent="0.2">
      <c r="A6" s="4" t="s">
        <v>4</v>
      </c>
      <c r="B6" s="4" t="s">
        <v>5</v>
      </c>
      <c r="C6" s="4" t="s">
        <v>6</v>
      </c>
      <c r="D6" s="4" t="s">
        <v>7</v>
      </c>
      <c r="E6" s="4" t="s">
        <v>8</v>
      </c>
    </row>
    <row r="7" spans="1:6" ht="26" x14ac:dyDescent="0.2">
      <c r="A7" s="5">
        <v>2021</v>
      </c>
      <c r="B7" s="6">
        <v>137.80000000000001</v>
      </c>
      <c r="C7" s="5"/>
      <c r="D7" s="7">
        <f t="shared" ref="D7:D13" si="0">IF(B7&lt;&gt;"",B7,C7)</f>
        <v>137.80000000000001</v>
      </c>
      <c r="E7" s="5" t="str">
        <f t="shared" ref="E7:E13" si="1">IF(B7&lt;&gt;"","observé","illustratif")</f>
        <v>observé</v>
      </c>
      <c r="F7" s="8" t="s">
        <v>9</v>
      </c>
    </row>
    <row r="8" spans="1:6" ht="22" customHeight="1" x14ac:dyDescent="0.2">
      <c r="A8" s="5">
        <v>2022</v>
      </c>
      <c r="B8" s="6">
        <v>147</v>
      </c>
      <c r="C8" s="5"/>
      <c r="D8" s="7">
        <f t="shared" si="0"/>
        <v>147</v>
      </c>
      <c r="E8" s="5" t="str">
        <f t="shared" si="1"/>
        <v>observé</v>
      </c>
      <c r="F8" s="8" t="s">
        <v>10</v>
      </c>
    </row>
    <row r="9" spans="1:6" ht="26" x14ac:dyDescent="0.2">
      <c r="A9" s="5">
        <v>2023</v>
      </c>
      <c r="B9" s="6">
        <v>153.6</v>
      </c>
      <c r="C9" s="5"/>
      <c r="D9" s="7">
        <f t="shared" si="0"/>
        <v>153.6</v>
      </c>
      <c r="E9" s="5" t="str">
        <f t="shared" si="1"/>
        <v>observé</v>
      </c>
      <c r="F9" s="8" t="s">
        <v>11</v>
      </c>
    </row>
    <row r="10" spans="1:6" ht="15" customHeight="1" x14ac:dyDescent="0.2">
      <c r="A10" s="5">
        <v>2024</v>
      </c>
      <c r="B10" s="6">
        <v>157.19999999999999</v>
      </c>
      <c r="C10" s="5"/>
      <c r="D10" s="7">
        <f t="shared" si="0"/>
        <v>157.19999999999999</v>
      </c>
      <c r="E10" s="5" t="str">
        <f t="shared" si="1"/>
        <v>observé</v>
      </c>
    </row>
    <row r="11" spans="1:6" ht="15" customHeight="1" x14ac:dyDescent="0.2">
      <c r="A11" s="5">
        <v>2025</v>
      </c>
      <c r="B11" s="6">
        <v>161</v>
      </c>
      <c r="C11" s="5"/>
      <c r="D11" s="9">
        <f t="shared" si="0"/>
        <v>161</v>
      </c>
      <c r="E11" s="5" t="str">
        <f t="shared" si="1"/>
        <v>observé</v>
      </c>
      <c r="F11" s="8" t="s">
        <v>12</v>
      </c>
    </row>
    <row r="12" spans="1:6" ht="15" customHeight="1" x14ac:dyDescent="0.2">
      <c r="A12" s="5">
        <v>2026</v>
      </c>
      <c r="B12" s="6"/>
      <c r="C12" s="7">
        <f>ROUND($B$11*(1+$B$16)^1,1)</f>
        <v>164.2</v>
      </c>
      <c r="D12" s="9">
        <f>IF(B12&lt;&gt;"",B12,C12)</f>
        <v>164.2</v>
      </c>
      <c r="E12" s="5" t="str">
        <f t="shared" si="1"/>
        <v>illustratif</v>
      </c>
    </row>
    <row r="13" spans="1:6" ht="15" customHeight="1" x14ac:dyDescent="0.2">
      <c r="A13" s="5">
        <v>2027</v>
      </c>
      <c r="B13" s="6"/>
      <c r="C13" s="7">
        <f>ROUND($B$11*(1+$B$16)^2,1)</f>
        <v>167.5</v>
      </c>
      <c r="D13" s="9">
        <f t="shared" si="0"/>
        <v>167.5</v>
      </c>
      <c r="E13" s="5" t="str">
        <f t="shared" si="1"/>
        <v>illustratif</v>
      </c>
    </row>
    <row r="15" spans="1:6" ht="23.25" customHeight="1" x14ac:dyDescent="0.2">
      <c r="A15" s="3" t="s">
        <v>13</v>
      </c>
    </row>
    <row r="16" spans="1:6" ht="26" x14ac:dyDescent="0.2">
      <c r="A16" s="10" t="s">
        <v>14</v>
      </c>
      <c r="B16" s="11">
        <v>0.02</v>
      </c>
      <c r="F16" s="8" t="s">
        <v>15</v>
      </c>
    </row>
    <row r="17" spans="1:6" ht="7" customHeight="1" x14ac:dyDescent="0.2"/>
    <row r="18" spans="1:6" ht="15" customHeight="1" x14ac:dyDescent="0.2">
      <c r="A18" s="3" t="s">
        <v>16</v>
      </c>
    </row>
    <row r="19" spans="1:6" ht="15" customHeight="1" x14ac:dyDescent="0.2">
      <c r="A19" s="4" t="s">
        <v>17</v>
      </c>
      <c r="B19" s="4" t="s">
        <v>18</v>
      </c>
      <c r="C19" s="4" t="s">
        <v>19</v>
      </c>
      <c r="D19" s="4" t="s">
        <v>20</v>
      </c>
      <c r="E19" s="4" t="s">
        <v>21</v>
      </c>
    </row>
    <row r="20" spans="1:6" ht="26" x14ac:dyDescent="0.2">
      <c r="A20" s="10" t="s">
        <v>22</v>
      </c>
      <c r="B20" s="12">
        <v>286438</v>
      </c>
      <c r="C20" s="12">
        <v>226368</v>
      </c>
      <c r="D20" s="12">
        <v>168116</v>
      </c>
      <c r="E20" s="5" t="s">
        <v>23</v>
      </c>
      <c r="F20" s="8" t="s">
        <v>24</v>
      </c>
    </row>
    <row r="21" spans="1:6" ht="26" x14ac:dyDescent="0.2">
      <c r="A21" s="10" t="s">
        <v>25</v>
      </c>
      <c r="B21" s="12">
        <v>4020000</v>
      </c>
      <c r="C21" s="12">
        <v>3150000</v>
      </c>
      <c r="D21" s="12">
        <v>2050000</v>
      </c>
      <c r="E21" s="5" t="s">
        <v>26</v>
      </c>
      <c r="F21" s="8" t="s">
        <v>27</v>
      </c>
    </row>
    <row r="22" spans="1:6" ht="26" x14ac:dyDescent="0.2">
      <c r="A22" s="10" t="s">
        <v>28</v>
      </c>
      <c r="B22" s="13">
        <f>ROUND(B20/B21*100,2)</f>
        <v>7.13</v>
      </c>
      <c r="C22" s="13">
        <f>ROUND(C20/C21*100,2)</f>
        <v>7.19</v>
      </c>
      <c r="D22" s="13">
        <f>ROUND(D20/D21*100,2)</f>
        <v>8.1999999999999993</v>
      </c>
      <c r="E22" s="5" t="s">
        <v>29</v>
      </c>
      <c r="F22" s="8" t="s">
        <v>30</v>
      </c>
    </row>
    <row r="23" spans="1:6" ht="8" customHeight="1" x14ac:dyDescent="0.2"/>
    <row r="24" spans="1:6" ht="28" x14ac:dyDescent="0.2">
      <c r="A24" s="3" t="s">
        <v>31</v>
      </c>
    </row>
    <row r="25" spans="1:6" ht="15" customHeight="1" x14ac:dyDescent="0.2">
      <c r="A25" s="4" t="s">
        <v>32</v>
      </c>
      <c r="B25" s="4" t="s">
        <v>18</v>
      </c>
      <c r="C25" s="4" t="s">
        <v>19</v>
      </c>
      <c r="D25" s="4" t="s">
        <v>20</v>
      </c>
      <c r="E25" s="4" t="s">
        <v>33</v>
      </c>
    </row>
    <row r="26" spans="1:6" ht="15" customHeight="1" x14ac:dyDescent="0.2">
      <c r="A26" s="10" t="s">
        <v>34</v>
      </c>
      <c r="B26" s="14">
        <f>ROUND(B22*$E$26,2)</f>
        <v>7.27</v>
      </c>
      <c r="C26" s="14">
        <f>ROUND(C22*$E$26,2)</f>
        <v>7.33</v>
      </c>
      <c r="D26" s="14">
        <f>ROUND(D22*$E$26,2)</f>
        <v>8.36</v>
      </c>
      <c r="E26" s="15">
        <f>D12/D11</f>
        <v>1.0198757763975155</v>
      </c>
      <c r="F26" s="8" t="s">
        <v>35</v>
      </c>
    </row>
    <row r="27" spans="1:6" ht="29" customHeight="1" x14ac:dyDescent="0.2">
      <c r="A27" s="10" t="s">
        <v>36</v>
      </c>
      <c r="B27" s="13">
        <f>ROUND(B22*$E$27,2)</f>
        <v>7.42</v>
      </c>
      <c r="C27" s="13">
        <f>ROUND(C22*$E$27,2)</f>
        <v>7.48</v>
      </c>
      <c r="D27" s="13">
        <f>ROUND(D22*$E$27,2)</f>
        <v>8.5299999999999994</v>
      </c>
      <c r="E27" s="15">
        <f>D13/D11</f>
        <v>1.0403726708074534</v>
      </c>
      <c r="F27" s="8" t="s">
        <v>37</v>
      </c>
    </row>
    <row r="28" spans="1:6" ht="26" x14ac:dyDescent="0.2">
      <c r="F28" s="8" t="s">
        <v>38</v>
      </c>
    </row>
    <row r="30" spans="1:6" ht="28" x14ac:dyDescent="0.2">
      <c r="A30" s="3" t="s">
        <v>39</v>
      </c>
    </row>
    <row r="31" spans="1:6" ht="15" customHeight="1" x14ac:dyDescent="0.2">
      <c r="A31" s="4" t="s">
        <v>17</v>
      </c>
      <c r="B31" s="4" t="s">
        <v>18</v>
      </c>
      <c r="C31" s="4" t="s">
        <v>19</v>
      </c>
      <c r="D31" s="4" t="s">
        <v>20</v>
      </c>
      <c r="E31" s="4" t="s">
        <v>33</v>
      </c>
    </row>
    <row r="32" spans="1:6" ht="15" customHeight="1" x14ac:dyDescent="0.2">
      <c r="A32" s="10" t="s">
        <v>40</v>
      </c>
      <c r="B32" s="16">
        <v>4.4000000000000004</v>
      </c>
      <c r="C32" s="16">
        <v>4.7</v>
      </c>
      <c r="D32" s="16">
        <v>5.5</v>
      </c>
      <c r="E32" s="10"/>
      <c r="F32" s="8" t="s">
        <v>41</v>
      </c>
    </row>
    <row r="33" spans="1:6" ht="26" x14ac:dyDescent="0.2">
      <c r="A33" s="10" t="s">
        <v>42</v>
      </c>
      <c r="B33" s="13">
        <f>ROUND(B32*$E$33,2)</f>
        <v>5.14</v>
      </c>
      <c r="C33" s="13">
        <f>ROUND(C32*$E$33,2)</f>
        <v>5.49</v>
      </c>
      <c r="D33" s="13">
        <f>ROUND(D32*$E$33,2)</f>
        <v>6.43</v>
      </c>
      <c r="E33" s="15">
        <f>D11/D7</f>
        <v>1.1683599419448476</v>
      </c>
      <c r="F33" s="8" t="s">
        <v>43</v>
      </c>
    </row>
  </sheetData>
  <pageMargins left="0.5" right="0.5" top="0.6" bottom="0.6" header="0.511811023622047" footer="0.511811023622047"/>
  <pageSetup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4"/>
  <sheetViews>
    <sheetView zoomScaleNormal="100" workbookViewId="0"/>
  </sheetViews>
  <sheetFormatPr baseColWidth="10" defaultColWidth="8.6640625" defaultRowHeight="15" x14ac:dyDescent="0.2"/>
  <cols>
    <col min="1" max="1" width="130" customWidth="1"/>
  </cols>
  <sheetData>
    <row r="1" spans="1:1" ht="15" customHeight="1" x14ac:dyDescent="0.2">
      <c r="A1" s="3" t="s">
        <v>44</v>
      </c>
    </row>
    <row r="2" spans="1:1" ht="23.25" customHeight="1" x14ac:dyDescent="0.2">
      <c r="A2" s="17" t="s">
        <v>45</v>
      </c>
    </row>
    <row r="3" spans="1:1" ht="15" customHeight="1" x14ac:dyDescent="0.2">
      <c r="A3" s="17"/>
    </row>
    <row r="4" spans="1:1" ht="15" customHeight="1" x14ac:dyDescent="0.2">
      <c r="A4" s="3" t="s">
        <v>46</v>
      </c>
    </row>
    <row r="5" spans="1:1" ht="15" customHeight="1" x14ac:dyDescent="0.2">
      <c r="A5" s="17" t="s">
        <v>47</v>
      </c>
    </row>
    <row r="6" spans="1:1" ht="15" customHeight="1" x14ac:dyDescent="0.2">
      <c r="A6" s="17" t="s">
        <v>48</v>
      </c>
    </row>
    <row r="7" spans="1:1" ht="15" customHeight="1" x14ac:dyDescent="0.2">
      <c r="A7" s="17"/>
    </row>
    <row r="8" spans="1:1" ht="15" customHeight="1" x14ac:dyDescent="0.2">
      <c r="A8" s="3" t="s">
        <v>49</v>
      </c>
    </row>
    <row r="9" spans="1:1" ht="15" customHeight="1" x14ac:dyDescent="0.2">
      <c r="A9" s="17" t="s">
        <v>50</v>
      </c>
    </row>
    <row r="10" spans="1:1" ht="23.25" customHeight="1" x14ac:dyDescent="0.2">
      <c r="A10" s="17" t="s">
        <v>51</v>
      </c>
    </row>
    <row r="11" spans="1:1" ht="15" customHeight="1" x14ac:dyDescent="0.2">
      <c r="A11" s="17" t="s">
        <v>52</v>
      </c>
    </row>
    <row r="12" spans="1:1" ht="15" customHeight="1" x14ac:dyDescent="0.2">
      <c r="A12" s="17" t="s">
        <v>53</v>
      </c>
    </row>
    <row r="13" spans="1:1" ht="15" customHeight="1" x14ac:dyDescent="0.2">
      <c r="A13" s="17"/>
    </row>
    <row r="14" spans="1:1" ht="15" customHeight="1" x14ac:dyDescent="0.2">
      <c r="A14" s="3" t="s">
        <v>54</v>
      </c>
    </row>
    <row r="15" spans="1:1" ht="34.5" customHeight="1" x14ac:dyDescent="0.2">
      <c r="A15" s="17" t="s">
        <v>55</v>
      </c>
    </row>
    <row r="16" spans="1:1" ht="15" customHeight="1" x14ac:dyDescent="0.2">
      <c r="A16" s="17"/>
    </row>
    <row r="17" spans="1:1" ht="15" customHeight="1" x14ac:dyDescent="0.2">
      <c r="A17" s="3" t="s">
        <v>56</v>
      </c>
    </row>
    <row r="18" spans="1:1" ht="23.25" customHeight="1" x14ac:dyDescent="0.2">
      <c r="A18" s="17" t="s">
        <v>57</v>
      </c>
    </row>
    <row r="19" spans="1:1" ht="23.25" customHeight="1" x14ac:dyDescent="0.2">
      <c r="A19" s="17" t="s">
        <v>58</v>
      </c>
    </row>
    <row r="20" spans="1:1" ht="15" customHeight="1" x14ac:dyDescent="0.2">
      <c r="A20" s="17" t="s">
        <v>59</v>
      </c>
    </row>
    <row r="21" spans="1:1" ht="15" customHeight="1" x14ac:dyDescent="0.2">
      <c r="A21" s="17"/>
    </row>
    <row r="22" spans="1:1" ht="15" customHeight="1" x14ac:dyDescent="0.2">
      <c r="A22" s="3" t="s">
        <v>60</v>
      </c>
    </row>
    <row r="23" spans="1:1" ht="23.25" customHeight="1" x14ac:dyDescent="0.2">
      <c r="A23" s="17" t="s">
        <v>61</v>
      </c>
    </row>
    <row r="24" spans="1:1" ht="23.25" customHeight="1" x14ac:dyDescent="0.2">
      <c r="A24" s="17" t="s">
        <v>62</v>
      </c>
    </row>
  </sheetData>
  <pageMargins left="0.75" right="0.75" top="1" bottom="1"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ibliothèque de rémise" ma:contentTypeID="0x010100B449DEC48851134AA7B3233645746DA200014498B9CE43C84FAC23C7648AD50B8E" ma:contentTypeVersion="0" ma:contentTypeDescription="" ma:contentTypeScope="" ma:versionID="179bd7a07b78079a76f5e69985a5591b">
  <xsd:schema xmlns:xsd="http://www.w3.org/2001/XMLSchema" xmlns:xs="http://www.w3.org/2001/XMLSchema" xmlns:p="http://schemas.microsoft.com/office/2006/metadata/properties" xmlns:ns2="a091097b-8ae3-4832-a2b2-51f9a78aeacd" xmlns:ns3="a84ed267-86d5-4fa1-a3cb-2fed497fe84f" targetNamespace="http://schemas.microsoft.com/office/2006/metadata/properties" ma:root="true" ma:fieldsID="9a254c0e7cdc42b68b7ab7f9d0b93838" ns2:_="" ns3:_="">
    <xsd:import namespace="a091097b-8ae3-4832-a2b2-51f9a78aeacd"/>
    <xsd:import namespace="a84ed267-86d5-4fa1-a3cb-2fed497fe84f"/>
    <xsd:element name="properties">
      <xsd:complexType>
        <xsd:sequence>
          <xsd:element name="documentManagement">
            <xsd:complexType>
              <xsd:all>
                <xsd:element ref="ns2:Projet"/>
                <xsd:element ref="ns2:Provenance"/>
                <xsd:element ref="ns2:Déposant"/>
                <xsd:element ref="ns2:Catégorie_x0020_de_x0020_document"/>
                <xsd:element ref="ns2:Sous-catégorie"/>
                <xsd:element ref="ns2:Phase"/>
                <xsd:element ref="ns2:Précision_x0020_de_x0020_document" minOccurs="0"/>
                <xsd:element ref="ns2:Sujet" minOccurs="0"/>
                <xsd:element ref="ns2:Cote_x0020_de_x0020_déposant" minOccurs="0"/>
                <xsd:element ref="ns2:Accés_x0020_restreint" minOccurs="0"/>
                <xsd:element ref="ns2:Diffusable_x0020_sur_x0020_le_x0020_Web" minOccurs="0"/>
                <xsd:element ref="ns2:Confidentiel"/>
                <xsd:element ref="ns2:Date_x0020_de_x0020_confidentialité_x0020_relevée" minOccurs="0"/>
                <xsd:element ref="ns2:Copie_x0020_papier_x0020_reçue" minOccurs="0"/>
                <xsd:element ref="ns2:Date_x0020_de_x0020_réception_x0020_copie_x0020_papier" minOccurs="0"/>
                <xsd:element ref="ns3:_dlc_DocIdPersistId" minOccurs="0"/>
                <xsd:element ref="ns3:_dlc_DocId" minOccurs="0"/>
                <xsd:element ref="ns3:_dlc_DocIdUrl" minOccurs="0"/>
                <xsd:element ref="ns2:Statut" minOccurs="0"/>
                <xsd:element ref="ns2:Hidden_UploadedBy" minOccurs="0"/>
                <xsd:element ref="ns2:Hidden_UploadedAt" minOccurs="0"/>
                <xsd:element ref="ns2:Inscrit_x0020_au_x0020_plumiti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91097b-8ae3-4832-a2b2-51f9a78aeacd" elementFormDefault="qualified">
    <xsd:import namespace="http://schemas.microsoft.com/office/2006/documentManagement/types"/>
    <xsd:import namespace="http://schemas.microsoft.com/office/infopath/2007/PartnerControls"/>
    <xsd:element name="Projet" ma:index="1" ma:displayName="Projet" ma:list="{CE87CB4F-F3B1-42AD-9CE0-0125D6B4080B}" ma:internalName="Projet" ma:showField="Num_x00e9_ro_x0020_du_x0020_proj" ma:web="{76ddd5ea-d475-414e-8091-4675c7a4bd1a}">
      <xsd:simpleType>
        <xsd:restriction base="dms:Lookup"/>
      </xsd:simpleType>
    </xsd:element>
    <xsd:element name="Provenance" ma:index="2" ma:displayName="Provenance" ma:list="{3A1A4597-1672-4F84-9DE7-FBA0AEBF9CE3}" ma:internalName="Provenance" ma:showField="Title" ma:web="{76ddd5ea-d475-414e-8091-4675c7a4bd1a}">
      <xsd:simpleType>
        <xsd:restriction base="dms:Lookup"/>
      </xsd:simpleType>
    </xsd:element>
    <xsd:element name="Déposant" ma:index="3" ma:displayName="Déposant" ma:list="{A2D4550E-DC70-4FE1-8010-4C446E5D8D2C}" ma:internalName="D_x00e9_posant" ma:showField="Code" ma:web="{76ddd5ea-d475-414e-8091-4675c7a4bd1a}">
      <xsd:simpleType>
        <xsd:restriction base="dms:Lookup"/>
      </xsd:simpleType>
    </xsd:element>
    <xsd:element name="Catégorie_x0020_de_x0020_document" ma:index="4" ma:displayName="Catégorie de document" ma:list="{F7545102-6201-4483-9929-E858F36BE31E}" ma:internalName="Cat_x00e9_gorie_x0020_de_x0020_document" ma:showField="Title" ma:web="{76ddd5ea-d475-414e-8091-4675c7a4bd1a}">
      <xsd:simpleType>
        <xsd:restriction base="dms:Lookup"/>
      </xsd:simpleType>
    </xsd:element>
    <xsd:element name="Sous-catégorie" ma:index="5" ma:displayName="Sous-catégorie" ma:list="{8F61632E-9A95-48F5-95F9-D05D88255F44}" ma:internalName="Sous_x002d_cat_x00e9_gorie" ma:showField="Title" ma:web="{76ddd5ea-d475-414e-8091-4675c7a4bd1a}">
      <xsd:simpleType>
        <xsd:restriction base="dms:Lookup"/>
      </xsd:simpleType>
    </xsd:element>
    <xsd:element name="Phase" ma:index="6" ma:displayName="Phase" ma:list="{1721197D-7382-4457-968B-EC653058772A}" ma:internalName="Phase" ma:showField="Title" ma:web="{76ddd5ea-d475-414e-8091-4675c7a4bd1a}">
      <xsd:simpleType>
        <xsd:restriction base="dms:Lookup"/>
      </xsd:simpleType>
    </xsd:element>
    <xsd:element name="Précision_x0020_de_x0020_document" ma:index="7" nillable="true" ma:displayName="Précisions de document" ma:list="{CD8F73AF-CF7D-4F56-B7C5-E37D10A86459}" ma:internalName="Pr_x00e9_cision_x0020_de_x0020_document" ma:showField="Title" ma:web="{76ddd5ea-d475-414e-8091-4675c7a4bd1a}">
      <xsd:simpleType>
        <xsd:restriction base="dms:Lookup"/>
      </xsd:simpleType>
    </xsd:element>
    <xsd:element name="Sujet" ma:index="8" nillable="true" ma:displayName="Sujet" ma:internalName="Sujet">
      <xsd:simpleType>
        <xsd:restriction base="dms:Note">
          <xsd:maxLength value="255"/>
        </xsd:restriction>
      </xsd:simpleType>
    </xsd:element>
    <xsd:element name="Cote_x0020_de_x0020_déposant" ma:index="9" nillable="true" ma:displayName="Cote déposant" ma:internalName="Cote_x0020_de_x0020_d_x00e9_posant">
      <xsd:simpleType>
        <xsd:restriction base="dms:Text">
          <xsd:maxLength value="255"/>
        </xsd:restriction>
      </xsd:simpleType>
    </xsd:element>
    <xsd:element name="Accés_x0020_restreint" ma:index="10" nillable="true" ma:displayName="Accès restreint" ma:default="0" ma:internalName="Acc_x00e9_s_x0020_restreint">
      <xsd:simpleType>
        <xsd:restriction base="dms:Boolean"/>
      </xsd:simpleType>
    </xsd:element>
    <xsd:element name="Diffusable_x0020_sur_x0020_le_x0020_Web" ma:index="11" nillable="true" ma:displayName="Diffusable sur le Web" ma:default="1" ma:internalName="Diffusable_x0020_sur_x0020_le_x0020_Web">
      <xsd:simpleType>
        <xsd:restriction base="dms:Boolean"/>
      </xsd:simpleType>
    </xsd:element>
    <xsd:element name="Confidentiel" ma:index="12" ma:displayName="Confidentiel" ma:list="{79B26B89-E55A-4B03-BEFA-7EE3A90275CF}" ma:internalName="Confidentiel" ma:showField="Title" ma:web="{76ddd5ea-d475-414e-8091-4675c7a4bd1a}">
      <xsd:simpleType>
        <xsd:restriction base="dms:Lookup"/>
      </xsd:simpleType>
    </xsd:element>
    <xsd:element name="Date_x0020_de_x0020_confidentialité_x0020_relevée" ma:index="13" nillable="true" ma:displayName="Date de confidentialité relevée" ma:format="DateOnly" ma:internalName="Date_x0020_de_x0020_confidentialit_x00e9__x0020_relev_x00e9_e">
      <xsd:simpleType>
        <xsd:restriction base="dms:DateTime"/>
      </xsd:simpleType>
    </xsd:element>
    <xsd:element name="Copie_x0020_papier_x0020_reçue" ma:index="14" nillable="true" ma:displayName="Copie papier reçue" ma:default="0" ma:internalName="Copie_x0020_papier_x0020_re_x00e7_ue">
      <xsd:simpleType>
        <xsd:restriction base="dms:Boolean"/>
      </xsd:simpleType>
    </xsd:element>
    <xsd:element name="Date_x0020_de_x0020_réception_x0020_copie_x0020_papier" ma:index="15" nillable="true" ma:displayName="Date de réception copie papier" ma:format="DateOnly" ma:internalName="Date_x0020_de_x0020_r_x00e9_ception_x0020_copie_x0020_papier">
      <xsd:simpleType>
        <xsd:restriction base="dms:DateTime"/>
      </xsd:simpleType>
    </xsd:element>
    <xsd:element name="Statut" ma:index="26" nillable="true" ma:displayName="Statut" ma:internalName="Statut">
      <xsd:simpleType>
        <xsd:restriction base="dms:Text">
          <xsd:maxLength value="10"/>
        </xsd:restriction>
      </xsd:simpleType>
    </xsd:element>
    <xsd:element name="Hidden_UploadedBy" ma:index="29" nillable="true" ma:displayName="Hidden_UploadedBy" ma:internalName="Hidden_UploadedBy">
      <xsd:simpleType>
        <xsd:restriction base="dms:Text">
          <xsd:maxLength value="100"/>
        </xsd:restriction>
      </xsd:simpleType>
    </xsd:element>
    <xsd:element name="Hidden_UploadedAt" ma:index="30" nillable="true" ma:displayName="Hidden_UploadedAt" ma:default="[today]" ma:format="DateTime" ma:internalName="Hidden_UploadedAt">
      <xsd:simpleType>
        <xsd:restriction base="dms:DateTime"/>
      </xsd:simpleType>
    </xsd:element>
    <xsd:element name="Inscrit_x0020_au_x0020_plumitif" ma:index="33" nillable="true" ma:displayName="Inscrit au plumitif" ma:default="1" ma:internalName="Inscrit_x0020_au_x0020_plumiti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84ed267-86d5-4fa1-a3cb-2fed497fe84f" elementFormDefault="qualified">
    <xsd:import namespace="http://schemas.microsoft.com/office/2006/documentManagement/types"/>
    <xsd:import namespace="http://schemas.microsoft.com/office/infopath/2007/PartnerControls"/>
    <xsd:element name="_dlc_DocIdPersistId" ma:index="18" nillable="true" ma:displayName="Conserver l’ID" ma:description="Conserver l’ID lors de l’ajout." ma:hidden="true" ma:internalName="_dlc_DocIdPersistId" ma:readOnly="true">
      <xsd:simpleType>
        <xsd:restriction base="dms:Boolean"/>
      </xsd:simpleType>
    </xsd:element>
    <xsd:element name="_dlc_DocId" ma:index="23" nillable="true" ma:displayName="Valeur d’ID de document" ma:description="Valeur de l’ID de document affecté à cet élément." ma:internalName="_dlc_DocId" ma:readOnly="true">
      <xsd:simpleType>
        <xsd:restriction base="dms:Text"/>
      </xsd:simpleType>
    </xsd:element>
    <xsd:element name="_dlc_DocIdUrl" ma:index="24"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Type de contenu"/>
        <xsd:element ref="dc:title" minOccurs="0" maxOccurs="1" ma:index="25"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de projet" ma:contentTypeID="0x010100F6681E3BDF397F418586AC591ADC81BB003EE3C5A60297A5468012FBB12387F6C8" ma:contentTypeVersion="0" ma:contentTypeDescription="" ma:contentTypeScope="" ma:versionID="fe5b8b2fcd7dc7c71ddd94e74fbb52ec">
  <xsd:schema xmlns:xsd="http://www.w3.org/2001/XMLSchema" xmlns:xs="http://www.w3.org/2001/XMLSchema" xmlns:p="http://schemas.microsoft.com/office/2006/metadata/properties" xmlns:ns2="a091097b-8ae3-4832-a2b2-51f9a78aeacd" xmlns:ns3="a84ed267-86d5-4fa1-a3cb-2fed497fe84f" targetNamespace="http://schemas.microsoft.com/office/2006/metadata/properties" ma:root="true" ma:fieldsID="a153a3ac82d32734bdd521d06cf493e4" ns2:_="" ns3:_="">
    <xsd:import namespace="a091097b-8ae3-4832-a2b2-51f9a78aeacd"/>
    <xsd:import namespace="a84ed267-86d5-4fa1-a3cb-2fed497fe84f"/>
    <xsd:element name="properties">
      <xsd:complexType>
        <xsd:sequence>
          <xsd:element name="documentManagement">
            <xsd:complexType>
              <xsd:all>
                <xsd:element ref="ns2:Projet"/>
                <xsd:element ref="ns2:Provenance" minOccurs="0"/>
                <xsd:element ref="ns2:Déposant"/>
                <xsd:element ref="ns2:Catégorie_x0020_de_x0020_document" minOccurs="0"/>
                <xsd:element ref="ns2:Sous-catégorie" minOccurs="0"/>
                <xsd:element ref="ns2:Phase"/>
                <xsd:element ref="ns2:Précision_x0020_de_x0020_document" minOccurs="0"/>
                <xsd:element ref="ns2:Sujet" minOccurs="0"/>
                <xsd:element ref="ns2:Cote_x0020_de_x0020_déposant" minOccurs="0"/>
                <xsd:element ref="ns2:Accés_x0020_restreint" minOccurs="0"/>
                <xsd:element ref="ns2:Cote_x0020_de_x0020_piéce" minOccurs="0"/>
                <xsd:element ref="ns2:Inscrit_x0020_au_x0020_plumitif" minOccurs="0"/>
                <xsd:element ref="ns2:Numéro_x0020_plumitif" minOccurs="0"/>
                <xsd:element ref="ns2:Diffusable_x0020_sur_x0020_le_x0020_Web" minOccurs="0"/>
                <xsd:element ref="ns2:Ne_x0020_pas_x0020_envoyer_x0020_d_x0027_alerte" minOccurs="0"/>
                <xsd:element ref="ns2:Confidentiel"/>
                <xsd:element ref="ns2:Date_x0020_de_x0020_confidentialité_x0020_relevée" minOccurs="0"/>
                <xsd:element ref="ns2:Copie_x0020_papier_x0020_reçue" minOccurs="0"/>
                <xsd:element ref="ns2:Date_x0020_de_x0020_réception_x0020_copie_x0020_papier" minOccurs="0"/>
                <xsd:element ref="ns3:_dlc_DocId" minOccurs="0"/>
                <xsd:element ref="ns3:_dlc_DocIdUrl" minOccurs="0"/>
                <xsd:element ref="ns3:_dlc_DocIdPersistId" minOccurs="0"/>
                <xsd:element ref="ns2:Hidden_UploadedBy" minOccurs="0"/>
                <xsd:element ref="ns2:Hidden_UploadedAt" minOccurs="0"/>
                <xsd:element ref="ns2:Hidden_ApprovedBy" minOccurs="0"/>
                <xsd:element ref="ns2:Hidden_ApprovedAt" minOccurs="0"/>
                <xsd:element ref="ns2:Stat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91097b-8ae3-4832-a2b2-51f9a78aeacd" elementFormDefault="qualified">
    <xsd:import namespace="http://schemas.microsoft.com/office/2006/documentManagement/types"/>
    <xsd:import namespace="http://schemas.microsoft.com/office/infopath/2007/PartnerControls"/>
    <xsd:element name="Projet" ma:index="1" ma:displayName="Projet" ma:list="{CE87CB4F-F3B1-42AD-9CE0-0125D6B4080B}" ma:internalName="Projet" ma:readOnly="false" ma:showField="Num_x00e9_ro_x0020_du_x0020_proj" ma:web="{76ddd5ea-d475-414e-8091-4675c7a4bd1a}">
      <xsd:simpleType>
        <xsd:restriction base="dms:Lookup"/>
      </xsd:simpleType>
    </xsd:element>
    <xsd:element name="Provenance" ma:index="2" nillable="true" ma:displayName="Provenance" ma:list="{3A1A4597-1672-4F84-9DE7-FBA0AEBF9CE3}" ma:internalName="Provenance" ma:showField="Title" ma:web="{76ddd5ea-d475-414e-8091-4675c7a4bd1a}">
      <xsd:simpleType>
        <xsd:restriction base="dms:Lookup"/>
      </xsd:simpleType>
    </xsd:element>
    <xsd:element name="Déposant" ma:index="3" ma:displayName="Déposant" ma:list="{A2D4550E-DC70-4FE1-8010-4C446E5D8D2C}" ma:internalName="D_x00e9_posant" ma:showField="Code" ma:web="{76ddd5ea-d475-414e-8091-4675c7a4bd1a}">
      <xsd:simpleType>
        <xsd:restriction base="dms:Lookup"/>
      </xsd:simpleType>
    </xsd:element>
    <xsd:element name="Catégorie_x0020_de_x0020_document" ma:index="4" nillable="true" ma:displayName="Catégorie de document" ma:list="{F7545102-6201-4483-9929-E858F36BE31E}" ma:internalName="Cat_x00e9_gorie_x0020_de_x0020_document" ma:showField="Title" ma:web="{76ddd5ea-d475-414e-8091-4675c7a4bd1a}">
      <xsd:simpleType>
        <xsd:restriction base="dms:Lookup"/>
      </xsd:simpleType>
    </xsd:element>
    <xsd:element name="Sous-catégorie" ma:index="5" nillable="true" ma:displayName="Sous-catégorie" ma:list="{8F61632E-9A95-48F5-95F9-D05D88255F44}" ma:internalName="Sous_x002d_cat_x00e9_gorie" ma:showField="Title" ma:web="{76ddd5ea-d475-414e-8091-4675c7a4bd1a}">
      <xsd:simpleType>
        <xsd:restriction base="dms:Lookup"/>
      </xsd:simpleType>
    </xsd:element>
    <xsd:element name="Phase" ma:index="6" ma:displayName="Phase" ma:list="{1721197D-7382-4457-968B-EC653058772A}" ma:internalName="Phase" ma:showField="Title" ma:web="{76ddd5ea-d475-414e-8091-4675c7a4bd1a}">
      <xsd:simpleType>
        <xsd:restriction base="dms:Lookup"/>
      </xsd:simpleType>
    </xsd:element>
    <xsd:element name="Précision_x0020_de_x0020_document" ma:index="7" nillable="true" ma:displayName="Précisions de document" ma:hidden="true" ma:list="{CD8F73AF-CF7D-4F56-B7C5-E37D10A86459}" ma:internalName="Pr_x00e9_cision_x0020_de_x0020_document" ma:readOnly="false" ma:showField="Title" ma:web="{76ddd5ea-d475-414e-8091-4675c7a4bd1a}">
      <xsd:simpleType>
        <xsd:restriction base="dms:Lookup"/>
      </xsd:simpleType>
    </xsd:element>
    <xsd:element name="Sujet" ma:index="8" nillable="true" ma:displayName="Sujet" ma:internalName="Sujet">
      <xsd:simpleType>
        <xsd:restriction base="dms:Note">
          <xsd:maxLength value="255"/>
        </xsd:restriction>
      </xsd:simpleType>
    </xsd:element>
    <xsd:element name="Cote_x0020_de_x0020_déposant" ma:index="9" nillable="true" ma:displayName="Cote déposant" ma:internalName="Cote_x0020_de_x0020_d_x00e9_posant">
      <xsd:simpleType>
        <xsd:restriction base="dms:Text">
          <xsd:maxLength value="255"/>
        </xsd:restriction>
      </xsd:simpleType>
    </xsd:element>
    <xsd:element name="Accés_x0020_restreint" ma:index="10" nillable="true" ma:displayName="Accès restreint" ma:default="0" ma:internalName="Acc_x00e9_s_x0020_restreint">
      <xsd:simpleType>
        <xsd:restriction base="dms:Boolean"/>
      </xsd:simpleType>
    </xsd:element>
    <xsd:element name="Cote_x0020_de_x0020_piéce" ma:index="11" nillable="true" ma:displayName="Cote de pièce" ma:internalName="Cote_x0020_de_x0020_pi_x00e9_ce">
      <xsd:simpleType>
        <xsd:restriction base="dms:Text">
          <xsd:maxLength value="255"/>
        </xsd:restriction>
      </xsd:simpleType>
    </xsd:element>
    <xsd:element name="Inscrit_x0020_au_x0020_plumitif" ma:index="12" nillable="true" ma:displayName="Inscrit au plumitif" ma:default="1" ma:internalName="Inscrit_x0020_au_x0020_plumitif">
      <xsd:simpleType>
        <xsd:restriction base="dms:Boolean"/>
      </xsd:simpleType>
    </xsd:element>
    <xsd:element name="Numéro_x0020_plumitif" ma:index="13" nillable="true" ma:displayName="Numéro plumitif" ma:decimals="0" ma:internalName="Num_x00e9_ro_x0020_plumitif">
      <xsd:simpleType>
        <xsd:restriction base="dms:Number">
          <xsd:maxInclusive value="9999"/>
          <xsd:minInclusive value="1"/>
        </xsd:restriction>
      </xsd:simpleType>
    </xsd:element>
    <xsd:element name="Diffusable_x0020_sur_x0020_le_x0020_Web" ma:index="14" nillable="true" ma:displayName="Diffusable sur le Web" ma:default="1" ma:internalName="Diffusable_x0020_sur_x0020_le_x0020_Web">
      <xsd:simpleType>
        <xsd:restriction base="dms:Boolean"/>
      </xsd:simpleType>
    </xsd:element>
    <xsd:element name="Ne_x0020_pas_x0020_envoyer_x0020_d_x0027_alerte" ma:index="15" nillable="true" ma:displayName="Ne pas envoyer d'alerte" ma:default="1" ma:internalName="Ne_x0020_pas_x0020_envoyer_x0020_d_x0027_alerte">
      <xsd:simpleType>
        <xsd:restriction base="dms:Boolean"/>
      </xsd:simpleType>
    </xsd:element>
    <xsd:element name="Confidentiel" ma:index="16" ma:displayName="Confidentiel" ma:list="{79B26B89-E55A-4B03-BEFA-7EE3A90275CF}" ma:internalName="Confidentiel" ma:showField="Title" ma:web="{76ddd5ea-d475-414e-8091-4675c7a4bd1a}">
      <xsd:simpleType>
        <xsd:restriction base="dms:Lookup"/>
      </xsd:simpleType>
    </xsd:element>
    <xsd:element name="Date_x0020_de_x0020_confidentialité_x0020_relevée" ma:index="17" nillable="true" ma:displayName="Date de confidentialité relevée" ma:format="DateOnly" ma:internalName="Date_x0020_de_x0020_confidentialit_x00e9__x0020_relev_x00e9_e">
      <xsd:simpleType>
        <xsd:restriction base="dms:DateTime"/>
      </xsd:simpleType>
    </xsd:element>
    <xsd:element name="Copie_x0020_papier_x0020_reçue" ma:index="18" nillable="true" ma:displayName="Copie papier reçue" ma:default="0" ma:internalName="Copie_x0020_papier_x0020_re_x00e7_ue">
      <xsd:simpleType>
        <xsd:restriction base="dms:Boolean"/>
      </xsd:simpleType>
    </xsd:element>
    <xsd:element name="Date_x0020_de_x0020_réception_x0020_copie_x0020_papier" ma:index="19" nillable="true" ma:displayName="Date de réception copie papier" ma:format="DateOnly" ma:internalName="Date_x0020_de_x0020_r_x00e9_ception_x0020_copie_x0020_papier">
      <xsd:simpleType>
        <xsd:restriction base="dms:DateTime"/>
      </xsd:simpleType>
    </xsd:element>
    <xsd:element name="Hidden_UploadedBy" ma:index="33" nillable="true" ma:displayName="Hidden_UploadedBy" ma:hidden="true" ma:internalName="Hidden_UploadedBy" ma:readOnly="false">
      <xsd:simpleType>
        <xsd:restriction base="dms:Text">
          <xsd:maxLength value="100"/>
        </xsd:restriction>
      </xsd:simpleType>
    </xsd:element>
    <xsd:element name="Hidden_UploadedAt" ma:index="34" nillable="true" ma:displayName="Hidden_UploadedAt" ma:default="[today]" ma:format="DateTime" ma:hidden="true" ma:internalName="Hidden_UploadedAt" ma:readOnly="false">
      <xsd:simpleType>
        <xsd:restriction base="dms:DateTime"/>
      </xsd:simpleType>
    </xsd:element>
    <xsd:element name="Hidden_ApprovedBy" ma:index="35" nillable="true" ma:displayName="Hidden_ApprovedBy" ma:hidden="true" ma:internalName="Hidden_ApprovedBy" ma:readOnly="false">
      <xsd:simpleType>
        <xsd:restriction base="dms:Text">
          <xsd:maxLength value="100"/>
        </xsd:restriction>
      </xsd:simpleType>
    </xsd:element>
    <xsd:element name="Hidden_ApprovedAt" ma:index="36" nillable="true" ma:displayName="Hidden_ApprovedAt" ma:default="[today]" ma:format="DateTime" ma:hidden="true" ma:internalName="Hidden_ApprovedAt" ma:readOnly="false">
      <xsd:simpleType>
        <xsd:restriction base="dms:DateTime"/>
      </xsd:simpleType>
    </xsd:element>
    <xsd:element name="Statut" ma:index="37" nillable="true" ma:displayName="Statut" ma:hidden="true" ma:internalName="Statut" ma:readOnly="false">
      <xsd:simpleType>
        <xsd:restriction base="dms:Text">
          <xsd:maxLength value="10"/>
        </xsd:restriction>
      </xsd:simpleType>
    </xsd:element>
  </xsd:schema>
  <xsd:schema xmlns:xsd="http://www.w3.org/2001/XMLSchema" xmlns:xs="http://www.w3.org/2001/XMLSchema" xmlns:dms="http://schemas.microsoft.com/office/2006/documentManagement/types" xmlns:pc="http://schemas.microsoft.com/office/infopath/2007/PartnerControls" targetNamespace="a84ed267-86d5-4fa1-a3cb-2fed497fe84f" elementFormDefault="qualified">
    <xsd:import namespace="http://schemas.microsoft.com/office/2006/documentManagement/types"/>
    <xsd:import namespace="http://schemas.microsoft.com/office/infopath/2007/PartnerControls"/>
    <xsd:element name="_dlc_DocId" ma:index="22" nillable="true" ma:displayName="Valeur d’ID de document" ma:description="Valeur de l’ID de document affecté à cet élément." ma:internalName="_dlc_DocId" ma:readOnly="true">
      <xsd:simpleType>
        <xsd:restriction base="dms:Text"/>
      </xsd:simpleType>
    </xsd:element>
    <xsd:element name="_dlc_DocIdUrl" ma:index="23"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Conserver l’ID" ma:description="Conserver l’ID lors de l’ajout."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Type de contenu"/>
        <xsd:element ref="dc:title" minOccurs="0" maxOccurs="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Hidden_UploadedAt xmlns="a091097b-8ae3-4832-a2b2-51f9a78aeacd">2026-09-02T15:03:36+00:00</Hidden_UploadedAt>
    <Provenance xmlns="a091097b-8ae3-4832-a2b2-51f9a78aeacd">2</Provenance>
    <Accés_x0020_restreint xmlns="a091097b-8ae3-4832-a2b2-51f9a78aeacd">false</Accés_x0020_restreint>
    <Précision_x0020_de_x0020_document xmlns="a091097b-8ae3-4832-a2b2-51f9a78aeacd" xsi:nil="true"/>
    <Déposant xmlns="a091097b-8ae3-4832-a2b2-51f9a78aeacd">297</Déposant>
    <Sous-catégorie xmlns="a091097b-8ae3-4832-a2b2-51f9a78aeacd">433</Sous-catégorie>
    <Copie_x0020_papier_x0020_reçue xmlns="a091097b-8ae3-4832-a2b2-51f9a78aeacd">false</Copie_x0020_papier_x0020_reçue>
    <Phase xmlns="a091097b-8ae3-4832-a2b2-51f9a78aeacd">1</Phase>
    <Sujet xmlns="a091097b-8ae3-4832-a2b2-51f9a78aeacd">Formule d’indexation du Montant (art. 59 LRÉ) </Sujet>
    <Cote_x0020_de_x0020_déposant xmlns="a091097b-8ae3-4832-a2b2-51f9a78aeacd" xsi:nil="true"/>
    <Confidentiel xmlns="a091097b-8ae3-4832-a2b2-51f9a78aeacd">3</Confidentiel>
    <Hidden_UploadedBy xmlns="a091097b-8ae3-4832-a2b2-51f9a78aeacd">edavid_gbvavocats.com#EXT#@rdeqc.onmicrosoft.com</Hidden_UploadedBy>
    <Inscrit_x0020_au_x0020_plumitif xmlns="a091097b-8ae3-4832-a2b2-51f9a78aeacd">true</Inscrit_x0020_au_x0020_plumitif>
    <Statut xmlns="a091097b-8ae3-4832-a2b2-51f9a78aeacd">Approuvé</Statut>
    <Catégorie_x0020_de_x0020_document xmlns="a091097b-8ae3-4832-a2b2-51f9a78aeacd">11</Catégorie_x0020_de_x0020_document>
    <Date_x0020_de_x0020_confidentialité_x0020_relevée xmlns="a091097b-8ae3-4832-a2b2-51f9a78aeacd" xsi:nil="true"/>
    <Diffusable_x0020_sur_x0020_le_x0020_Web xmlns="a091097b-8ae3-4832-a2b2-51f9a78aeacd">true</Diffusable_x0020_sur_x0020_le_x0020_Web>
    <Projet xmlns="a091097b-8ae3-4832-a2b2-51f9a78aeacd">1171</Projet>
    <Date_x0020_de_x0020_réception_x0020_copie_x0020_papier xmlns="a091097b-8ae3-4832-a2b2-51f9a78aeacd" xsi:nil="true"/>
    <Numéro_x0020_plumitif xmlns="a091097b-8ae3-4832-a2b2-51f9a78aeacd">85</Numéro_x0020_plumitif>
    <Hidden_ApprovedBy xmlns="a091097b-8ae3-4832-a2b2-51f9a78aeacd">Slimani, Salima</Hidden_ApprovedBy>
    <Hidden_ApprovedAt xmlns="a091097b-8ae3-4832-a2b2-51f9a78aeacd">2026-09-02T17:13:03+00:00</Hidden_ApprovedAt>
    <Cote_x0020_de_x0020_piéce xmlns="a091097b-8ae3-4832-a2b2-51f9a78aeacd">C-OC-APA-0024</Cote_x0020_de_x0020_piéce>
    <Ne_x0020_pas_x0020_envoyer_x0020_d_x0027_alerte xmlns="a091097b-8ae3-4832-a2b2-51f9a78aeacd">true</Ne_x0020_pas_x0020_envoyer_x0020_d_x0027_alerte>
    <_dlc_DocId xmlns="a84ed267-86d5-4fa1-a3cb-2fed497fe84f">W2HFWTQUJJY6-2038149023-93</_dlc_DocId>
    <_dlc_DocIdUrl xmlns="a84ed267-86d5-4fa1-a3cb-2fed497fe84f">
      <Url>https://sde.regie-energie.qc.ca/1171/_layouts/15/DocIdRedir.aspx?ID=W2HFWTQUJJY6-2038149023-93</Url>
      <Description>W2HFWTQUJJY6-2038149023-93</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52DF6B5-9571-43D8-8518-9438C15DC4C3}"/>
</file>

<file path=customXml/itemProps2.xml><?xml version="1.0" encoding="utf-8"?>
<ds:datastoreItem xmlns:ds="http://schemas.openxmlformats.org/officeDocument/2006/customXml" ds:itemID="{EACA9336-4528-4B6A-A9C2-59D41E2A7D10}"/>
</file>

<file path=customXml/itemProps3.xml><?xml version="1.0" encoding="utf-8"?>
<ds:datastoreItem xmlns:ds="http://schemas.openxmlformats.org/officeDocument/2006/customXml" ds:itemID="{B1866A6F-DEAF-4F9F-8D7A-75F3C47CCF69}"/>
</file>

<file path=customXml/itemProps4.xml><?xml version="1.0" encoding="utf-8"?>
<ds:datastoreItem xmlns:ds="http://schemas.openxmlformats.org/officeDocument/2006/customXml" ds:itemID="{80D270AD-6C0C-4EBA-9F85-1DF677A1A3F0}"/>
</file>

<file path=customXml/itemProps5.xml><?xml version="1.0" encoding="utf-8"?>
<ds:datastoreItem xmlns:ds="http://schemas.openxmlformats.org/officeDocument/2006/customXml" ds:itemID="{5FA503D0-4B10-497A-ADC7-A171B2FE14F0}"/>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Formule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Cédric Lascombe</cp:lastModifiedBy>
  <cp:revision>0</cp:revision>
  <dcterms:created xsi:type="dcterms:W3CDTF">2026-08-26T01:52:15Z</dcterms:created>
  <dcterms:modified xsi:type="dcterms:W3CDTF">2026-08-28T14:38:21Z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0x010100F6681E3BDF397F418586AC591ADC81BB003EE3C5A60297A5468012FBB12387F6C8</vt:lpwstr>
  </property>
  <property fmtid="{D5CDD505-2E9C-101B-9397-08002B2CF9AE}" pid="3" name="_dlc_DocIdItemGuid">
    <vt:lpwstr>77c00585-abef-4f86-a0b3-b0002ef6e88c</vt:lpwstr>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