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T:\Parquet\Couvertures+opt\Analyses pour Parquet\_Bilans\PL69\Tarifaire 2025\"/>
    </mc:Choice>
  </mc:AlternateContent>
  <xr:revisionPtr revIDLastSave="0" documentId="13_ncr:1_{2E858784-738A-4F40-831E-937E2C8C149F}" xr6:coauthVersionLast="47" xr6:coauthVersionMax="47" xr10:uidLastSave="{00000000-0000-0000-0000-000000000000}"/>
  <bookViews>
    <workbookView xWindow="-120" yWindow="-120" windowWidth="29040" windowHeight="15720" xr2:uid="{A00040AC-85A0-420E-80BD-BA857B5DCECF}"/>
  </bookViews>
  <sheets>
    <sheet name="ON-PQAT" sheetId="15" r:id="rId1"/>
    <sheet name="NY A-M" sheetId="13" r:id="rId2"/>
    <sheet name="NE-PH2" sheetId="14" r:id="rId3"/>
  </sheets>
  <definedNames>
    <definedName name="CIQWBGuid" hidden="1">"6734f5dc-c633-4266-b950-06873cfe0746"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15" l="1"/>
  <c r="G46" i="15"/>
  <c r="G45" i="15"/>
  <c r="G44" i="15"/>
  <c r="G43" i="15"/>
  <c r="G42" i="15"/>
  <c r="G41" i="15"/>
  <c r="G40" i="15"/>
  <c r="G39" i="15"/>
  <c r="G38" i="15"/>
  <c r="G37" i="15"/>
  <c r="G36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P47" i="15"/>
  <c r="O47" i="15"/>
  <c r="I47" i="15"/>
  <c r="H47" i="15"/>
  <c r="P46" i="15"/>
  <c r="O46" i="15"/>
  <c r="I46" i="15"/>
  <c r="H46" i="15"/>
  <c r="P45" i="15"/>
  <c r="O45" i="15"/>
  <c r="Q45" i="15" s="1"/>
  <c r="R45" i="15" s="1"/>
  <c r="I45" i="15"/>
  <c r="H45" i="15"/>
  <c r="P44" i="15"/>
  <c r="O44" i="15"/>
  <c r="I44" i="15"/>
  <c r="H44" i="15"/>
  <c r="P43" i="15"/>
  <c r="O43" i="15"/>
  <c r="I43" i="15"/>
  <c r="H43" i="15"/>
  <c r="P42" i="15"/>
  <c r="O42" i="15"/>
  <c r="I42" i="15"/>
  <c r="H42" i="15"/>
  <c r="P41" i="15"/>
  <c r="O41" i="15"/>
  <c r="I41" i="15"/>
  <c r="H41" i="15"/>
  <c r="P40" i="15"/>
  <c r="O40" i="15"/>
  <c r="I40" i="15"/>
  <c r="H40" i="15"/>
  <c r="P39" i="15"/>
  <c r="O39" i="15"/>
  <c r="I39" i="15"/>
  <c r="H39" i="15"/>
  <c r="P38" i="15"/>
  <c r="O38" i="15"/>
  <c r="I38" i="15"/>
  <c r="H38" i="15"/>
  <c r="P37" i="15"/>
  <c r="O37" i="15"/>
  <c r="I37" i="15"/>
  <c r="H37" i="15"/>
  <c r="P36" i="15"/>
  <c r="O36" i="15"/>
  <c r="I36" i="15"/>
  <c r="H36" i="15"/>
  <c r="P34" i="15"/>
  <c r="O34" i="15"/>
  <c r="I34" i="15"/>
  <c r="H34" i="15"/>
  <c r="P33" i="15"/>
  <c r="O33" i="15"/>
  <c r="I33" i="15"/>
  <c r="H33" i="15"/>
  <c r="P32" i="15"/>
  <c r="O32" i="15"/>
  <c r="I32" i="15"/>
  <c r="H32" i="15"/>
  <c r="P31" i="15"/>
  <c r="O31" i="15"/>
  <c r="I31" i="15"/>
  <c r="H31" i="15"/>
  <c r="P30" i="15"/>
  <c r="O30" i="15"/>
  <c r="I30" i="15"/>
  <c r="H30" i="15"/>
  <c r="P29" i="15"/>
  <c r="O29" i="15"/>
  <c r="I29" i="15"/>
  <c r="H29" i="15"/>
  <c r="P28" i="15"/>
  <c r="O28" i="15"/>
  <c r="I28" i="15"/>
  <c r="H28" i="15"/>
  <c r="P27" i="15"/>
  <c r="O27" i="15"/>
  <c r="I27" i="15"/>
  <c r="H27" i="15"/>
  <c r="P26" i="15"/>
  <c r="O26" i="15"/>
  <c r="Q26" i="15" s="1"/>
  <c r="R26" i="15" s="1"/>
  <c r="I26" i="15"/>
  <c r="H26" i="15"/>
  <c r="P25" i="15"/>
  <c r="O25" i="15"/>
  <c r="I25" i="15"/>
  <c r="H25" i="15"/>
  <c r="P24" i="15"/>
  <c r="O24" i="15"/>
  <c r="I24" i="15"/>
  <c r="H24" i="15"/>
  <c r="P23" i="15"/>
  <c r="O23" i="15"/>
  <c r="I23" i="15"/>
  <c r="H23" i="15"/>
  <c r="P21" i="15"/>
  <c r="O21" i="15"/>
  <c r="I21" i="15"/>
  <c r="H21" i="15"/>
  <c r="P20" i="15"/>
  <c r="O20" i="15"/>
  <c r="I20" i="15"/>
  <c r="H20" i="15"/>
  <c r="P19" i="15"/>
  <c r="O19" i="15"/>
  <c r="I19" i="15"/>
  <c r="H19" i="15"/>
  <c r="P18" i="15"/>
  <c r="O18" i="15"/>
  <c r="I18" i="15"/>
  <c r="H18" i="15"/>
  <c r="P17" i="15"/>
  <c r="O17" i="15"/>
  <c r="I17" i="15"/>
  <c r="H17" i="15"/>
  <c r="P16" i="15"/>
  <c r="O16" i="15"/>
  <c r="I16" i="15"/>
  <c r="H16" i="15"/>
  <c r="P15" i="15"/>
  <c r="O15" i="15"/>
  <c r="I15" i="15"/>
  <c r="H15" i="15"/>
  <c r="P14" i="15"/>
  <c r="O14" i="15"/>
  <c r="I14" i="15"/>
  <c r="H14" i="15"/>
  <c r="P13" i="15"/>
  <c r="O13" i="15"/>
  <c r="I13" i="15"/>
  <c r="H13" i="15"/>
  <c r="P12" i="15"/>
  <c r="O12" i="15"/>
  <c r="I12" i="15"/>
  <c r="H12" i="15"/>
  <c r="P11" i="15"/>
  <c r="O11" i="15"/>
  <c r="I11" i="15"/>
  <c r="H11" i="15"/>
  <c r="P10" i="15"/>
  <c r="O10" i="15"/>
  <c r="I10" i="15"/>
  <c r="H10" i="15"/>
  <c r="P47" i="14"/>
  <c r="O47" i="14"/>
  <c r="I47" i="14"/>
  <c r="H47" i="14"/>
  <c r="G47" i="14"/>
  <c r="P46" i="14"/>
  <c r="O46" i="14"/>
  <c r="I46" i="14"/>
  <c r="H46" i="14"/>
  <c r="G46" i="14"/>
  <c r="P45" i="14"/>
  <c r="O45" i="14"/>
  <c r="I45" i="14"/>
  <c r="H45" i="14"/>
  <c r="G45" i="14"/>
  <c r="P44" i="14"/>
  <c r="O44" i="14"/>
  <c r="I44" i="14"/>
  <c r="H44" i="14"/>
  <c r="G44" i="14"/>
  <c r="P43" i="14"/>
  <c r="O43" i="14"/>
  <c r="I43" i="14"/>
  <c r="H43" i="14"/>
  <c r="G43" i="14"/>
  <c r="P42" i="14"/>
  <c r="O42" i="14"/>
  <c r="I42" i="14"/>
  <c r="H42" i="14"/>
  <c r="G42" i="14"/>
  <c r="P41" i="14"/>
  <c r="O41" i="14"/>
  <c r="Q41" i="14" s="1"/>
  <c r="R41" i="14" s="1"/>
  <c r="I41" i="14"/>
  <c r="H41" i="14"/>
  <c r="G41" i="14"/>
  <c r="P40" i="14"/>
  <c r="O40" i="14"/>
  <c r="I40" i="14"/>
  <c r="H40" i="14"/>
  <c r="J40" i="14" s="1"/>
  <c r="K40" i="14" s="1"/>
  <c r="G40" i="14"/>
  <c r="P39" i="14"/>
  <c r="O39" i="14"/>
  <c r="I39" i="14"/>
  <c r="H39" i="14"/>
  <c r="G39" i="14"/>
  <c r="P38" i="14"/>
  <c r="O38" i="14"/>
  <c r="I38" i="14"/>
  <c r="H38" i="14"/>
  <c r="G38" i="14"/>
  <c r="P37" i="14"/>
  <c r="O37" i="14"/>
  <c r="I37" i="14"/>
  <c r="H37" i="14"/>
  <c r="G37" i="14"/>
  <c r="P36" i="14"/>
  <c r="O36" i="14"/>
  <c r="I36" i="14"/>
  <c r="H36" i="14"/>
  <c r="G36" i="14"/>
  <c r="P34" i="14"/>
  <c r="O34" i="14"/>
  <c r="I34" i="14"/>
  <c r="H34" i="14"/>
  <c r="G34" i="14"/>
  <c r="P33" i="14"/>
  <c r="O33" i="14"/>
  <c r="I33" i="14"/>
  <c r="H33" i="14"/>
  <c r="G33" i="14"/>
  <c r="P32" i="14"/>
  <c r="O32" i="14"/>
  <c r="I32" i="14"/>
  <c r="H32" i="14"/>
  <c r="G32" i="14"/>
  <c r="P31" i="14"/>
  <c r="O31" i="14"/>
  <c r="I31" i="14"/>
  <c r="H31" i="14"/>
  <c r="G31" i="14"/>
  <c r="P30" i="14"/>
  <c r="O30" i="14"/>
  <c r="I30" i="14"/>
  <c r="H30" i="14"/>
  <c r="G30" i="14"/>
  <c r="P29" i="14"/>
  <c r="O29" i="14"/>
  <c r="I29" i="14"/>
  <c r="H29" i="14"/>
  <c r="G29" i="14"/>
  <c r="P28" i="14"/>
  <c r="O28" i="14"/>
  <c r="Q28" i="14" s="1"/>
  <c r="R28" i="14" s="1"/>
  <c r="I28" i="14"/>
  <c r="H28" i="14"/>
  <c r="G28" i="14"/>
  <c r="P27" i="14"/>
  <c r="O27" i="14"/>
  <c r="I27" i="14"/>
  <c r="H27" i="14"/>
  <c r="G27" i="14"/>
  <c r="P26" i="14"/>
  <c r="O26" i="14"/>
  <c r="I26" i="14"/>
  <c r="H26" i="14"/>
  <c r="J26" i="14" s="1"/>
  <c r="K26" i="14" s="1"/>
  <c r="G26" i="14"/>
  <c r="P25" i="14"/>
  <c r="O25" i="14"/>
  <c r="I25" i="14"/>
  <c r="H25" i="14"/>
  <c r="G25" i="14"/>
  <c r="P24" i="14"/>
  <c r="O24" i="14"/>
  <c r="I24" i="14"/>
  <c r="H24" i="14"/>
  <c r="G24" i="14"/>
  <c r="P23" i="14"/>
  <c r="O23" i="14"/>
  <c r="I23" i="14"/>
  <c r="H23" i="14"/>
  <c r="G23" i="14"/>
  <c r="P21" i="14"/>
  <c r="O21" i="14"/>
  <c r="I21" i="14"/>
  <c r="H21" i="14"/>
  <c r="G21" i="14"/>
  <c r="P20" i="14"/>
  <c r="O20" i="14"/>
  <c r="I20" i="14"/>
  <c r="H20" i="14"/>
  <c r="G20" i="14"/>
  <c r="P19" i="14"/>
  <c r="O19" i="14"/>
  <c r="I19" i="14"/>
  <c r="H19" i="14"/>
  <c r="G19" i="14"/>
  <c r="P18" i="14"/>
  <c r="O18" i="14"/>
  <c r="I18" i="14"/>
  <c r="H18" i="14"/>
  <c r="G18" i="14"/>
  <c r="P17" i="14"/>
  <c r="O17" i="14"/>
  <c r="I17" i="14"/>
  <c r="H17" i="14"/>
  <c r="G17" i="14"/>
  <c r="P16" i="14"/>
  <c r="O16" i="14"/>
  <c r="Q16" i="14" s="1"/>
  <c r="R16" i="14" s="1"/>
  <c r="I16" i="14"/>
  <c r="H16" i="14"/>
  <c r="G16" i="14"/>
  <c r="P15" i="14"/>
  <c r="O15" i="14"/>
  <c r="I15" i="14"/>
  <c r="H15" i="14"/>
  <c r="G15" i="14"/>
  <c r="P14" i="14"/>
  <c r="O14" i="14"/>
  <c r="I14" i="14"/>
  <c r="H14" i="14"/>
  <c r="G14" i="14"/>
  <c r="P13" i="14"/>
  <c r="O13" i="14"/>
  <c r="I13" i="14"/>
  <c r="H13" i="14"/>
  <c r="G13" i="14"/>
  <c r="P12" i="14"/>
  <c r="O12" i="14"/>
  <c r="I12" i="14"/>
  <c r="H12" i="14"/>
  <c r="G12" i="14"/>
  <c r="P11" i="14"/>
  <c r="O11" i="14"/>
  <c r="I11" i="14"/>
  <c r="H11" i="14"/>
  <c r="G11" i="14"/>
  <c r="P10" i="14"/>
  <c r="O10" i="14"/>
  <c r="I10" i="14"/>
  <c r="H10" i="14"/>
  <c r="G10" i="14"/>
  <c r="P47" i="13"/>
  <c r="O47" i="13"/>
  <c r="I47" i="13"/>
  <c r="H47" i="13"/>
  <c r="G47" i="13"/>
  <c r="P46" i="13"/>
  <c r="O46" i="13"/>
  <c r="I46" i="13"/>
  <c r="H46" i="13"/>
  <c r="G46" i="13"/>
  <c r="P45" i="13"/>
  <c r="O45" i="13"/>
  <c r="I45" i="13"/>
  <c r="H45" i="13"/>
  <c r="G45" i="13"/>
  <c r="P44" i="13"/>
  <c r="O44" i="13"/>
  <c r="I44" i="13"/>
  <c r="H44" i="13"/>
  <c r="G44" i="13"/>
  <c r="P43" i="13"/>
  <c r="O43" i="13"/>
  <c r="I43" i="13"/>
  <c r="H43" i="13"/>
  <c r="G43" i="13"/>
  <c r="P42" i="13"/>
  <c r="O42" i="13"/>
  <c r="I42" i="13"/>
  <c r="H42" i="13"/>
  <c r="G42" i="13"/>
  <c r="P41" i="13"/>
  <c r="O41" i="13"/>
  <c r="I41" i="13"/>
  <c r="H41" i="13"/>
  <c r="G41" i="13"/>
  <c r="P40" i="13"/>
  <c r="O40" i="13"/>
  <c r="I40" i="13"/>
  <c r="H40" i="13"/>
  <c r="G40" i="13"/>
  <c r="P39" i="13"/>
  <c r="O39" i="13"/>
  <c r="I39" i="13"/>
  <c r="H39" i="13"/>
  <c r="J39" i="13" s="1"/>
  <c r="K39" i="13" s="1"/>
  <c r="G39" i="13"/>
  <c r="P38" i="13"/>
  <c r="O38" i="13"/>
  <c r="I38" i="13"/>
  <c r="H38" i="13"/>
  <c r="G38" i="13"/>
  <c r="P37" i="13"/>
  <c r="O37" i="13"/>
  <c r="I37" i="13"/>
  <c r="H37" i="13"/>
  <c r="G37" i="13"/>
  <c r="P36" i="13"/>
  <c r="O36" i="13"/>
  <c r="Q36" i="13" s="1"/>
  <c r="R36" i="13" s="1"/>
  <c r="I36" i="13"/>
  <c r="H36" i="13"/>
  <c r="G36" i="13"/>
  <c r="P34" i="13"/>
  <c r="O34" i="13"/>
  <c r="I34" i="13"/>
  <c r="H34" i="13"/>
  <c r="G34" i="13"/>
  <c r="P33" i="13"/>
  <c r="O33" i="13"/>
  <c r="I33" i="13"/>
  <c r="H33" i="13"/>
  <c r="J33" i="13" s="1"/>
  <c r="K33" i="13" s="1"/>
  <c r="G33" i="13"/>
  <c r="P32" i="13"/>
  <c r="O32" i="13"/>
  <c r="I32" i="13"/>
  <c r="H32" i="13"/>
  <c r="G32" i="13"/>
  <c r="P31" i="13"/>
  <c r="O31" i="13"/>
  <c r="I31" i="13"/>
  <c r="H31" i="13"/>
  <c r="G31" i="13"/>
  <c r="P30" i="13"/>
  <c r="O30" i="13"/>
  <c r="I30" i="13"/>
  <c r="H30" i="13"/>
  <c r="G30" i="13"/>
  <c r="P29" i="13"/>
  <c r="O29" i="13"/>
  <c r="I29" i="13"/>
  <c r="H29" i="13"/>
  <c r="G29" i="13"/>
  <c r="P28" i="13"/>
  <c r="O28" i="13"/>
  <c r="I28" i="13"/>
  <c r="H28" i="13"/>
  <c r="G28" i="13"/>
  <c r="P27" i="13"/>
  <c r="O27" i="13"/>
  <c r="I27" i="13"/>
  <c r="H27" i="13"/>
  <c r="G27" i="13"/>
  <c r="P26" i="13"/>
  <c r="O26" i="13"/>
  <c r="I26" i="13"/>
  <c r="H26" i="13"/>
  <c r="G26" i="13"/>
  <c r="P25" i="13"/>
  <c r="O25" i="13"/>
  <c r="I25" i="13"/>
  <c r="H25" i="13"/>
  <c r="G25" i="13"/>
  <c r="P24" i="13"/>
  <c r="O24" i="13"/>
  <c r="I24" i="13"/>
  <c r="H24" i="13"/>
  <c r="G24" i="13"/>
  <c r="P23" i="13"/>
  <c r="O23" i="13"/>
  <c r="Q23" i="13" s="1"/>
  <c r="R23" i="13" s="1"/>
  <c r="I23" i="13"/>
  <c r="H23" i="13"/>
  <c r="G23" i="13"/>
  <c r="P21" i="13"/>
  <c r="O21" i="13"/>
  <c r="I21" i="13"/>
  <c r="H21" i="13"/>
  <c r="G21" i="13"/>
  <c r="P20" i="13"/>
  <c r="O20" i="13"/>
  <c r="I20" i="13"/>
  <c r="H20" i="13"/>
  <c r="G20" i="13"/>
  <c r="P19" i="13"/>
  <c r="O19" i="13"/>
  <c r="I19" i="13"/>
  <c r="H19" i="13"/>
  <c r="G19" i="13"/>
  <c r="P18" i="13"/>
  <c r="O18" i="13"/>
  <c r="I18" i="13"/>
  <c r="H18" i="13"/>
  <c r="G18" i="13"/>
  <c r="P17" i="13"/>
  <c r="O17" i="13"/>
  <c r="I17" i="13"/>
  <c r="H17" i="13"/>
  <c r="G17" i="13"/>
  <c r="P16" i="13"/>
  <c r="O16" i="13"/>
  <c r="I16" i="13"/>
  <c r="H16" i="13"/>
  <c r="G16" i="13"/>
  <c r="P15" i="13"/>
  <c r="O15" i="13"/>
  <c r="I15" i="13"/>
  <c r="H15" i="13"/>
  <c r="G15" i="13"/>
  <c r="P14" i="13"/>
  <c r="O14" i="13"/>
  <c r="I14" i="13"/>
  <c r="H14" i="13"/>
  <c r="G14" i="13"/>
  <c r="P13" i="13"/>
  <c r="O13" i="13"/>
  <c r="I13" i="13"/>
  <c r="H13" i="13"/>
  <c r="G13" i="13"/>
  <c r="P12" i="13"/>
  <c r="O12" i="13"/>
  <c r="I12" i="13"/>
  <c r="H12" i="13"/>
  <c r="G12" i="13"/>
  <c r="P11" i="13"/>
  <c r="O11" i="13"/>
  <c r="I11" i="13"/>
  <c r="H11" i="13"/>
  <c r="G11" i="13"/>
  <c r="P10" i="13"/>
  <c r="O10" i="13"/>
  <c r="Q10" i="13" s="1"/>
  <c r="R10" i="13" s="1"/>
  <c r="I10" i="13"/>
  <c r="H10" i="13"/>
  <c r="G10" i="13"/>
  <c r="Q11" i="15" l="1"/>
  <c r="R11" i="15" s="1"/>
  <c r="Q17" i="15"/>
  <c r="R17" i="15" s="1"/>
  <c r="Q21" i="15"/>
  <c r="R21" i="15" s="1"/>
  <c r="J44" i="14"/>
  <c r="K44" i="14" s="1"/>
  <c r="J43" i="14"/>
  <c r="K43" i="14" s="1"/>
  <c r="Q12" i="15"/>
  <c r="R12" i="15" s="1"/>
  <c r="Q16" i="15"/>
  <c r="R16" i="15" s="1"/>
  <c r="Q18" i="15"/>
  <c r="R18" i="15" s="1"/>
  <c r="Q20" i="15"/>
  <c r="R20" i="15" s="1"/>
  <c r="J30" i="15"/>
  <c r="K30" i="15" s="1"/>
  <c r="J27" i="15"/>
  <c r="K27" i="15" s="1"/>
  <c r="J19" i="15"/>
  <c r="K19" i="15" s="1"/>
  <c r="Q27" i="15"/>
  <c r="R27" i="15" s="1"/>
  <c r="Q46" i="15"/>
  <c r="J28" i="15"/>
  <c r="K28" i="15" s="1"/>
  <c r="J31" i="15"/>
  <c r="K31" i="15" s="1"/>
  <c r="J34" i="15"/>
  <c r="K34" i="15" s="1"/>
  <c r="J38" i="15"/>
  <c r="J41" i="15"/>
  <c r="J44" i="15"/>
  <c r="J47" i="15"/>
  <c r="J18" i="15"/>
  <c r="K18" i="15" s="1"/>
  <c r="J32" i="15"/>
  <c r="K32" i="15" s="1"/>
  <c r="Q24" i="15"/>
  <c r="R24" i="15" s="1"/>
  <c r="Q37" i="15"/>
  <c r="J25" i="15"/>
  <c r="K25" i="15" s="1"/>
  <c r="Q30" i="15"/>
  <c r="R30" i="15" s="1"/>
  <c r="Q28" i="15"/>
  <c r="R28" i="15" s="1"/>
  <c r="Q31" i="15"/>
  <c r="R31" i="15" s="1"/>
  <c r="Q34" i="15"/>
  <c r="R34" i="15" s="1"/>
  <c r="Q41" i="15"/>
  <c r="J39" i="15"/>
  <c r="J42" i="15"/>
  <c r="J45" i="15"/>
  <c r="Q32" i="15"/>
  <c r="R32" i="15" s="1"/>
  <c r="Q42" i="15"/>
  <c r="Q14" i="15"/>
  <c r="R14" i="15" s="1"/>
  <c r="J13" i="15"/>
  <c r="K13" i="15" s="1"/>
  <c r="J15" i="15"/>
  <c r="K15" i="15" s="1"/>
  <c r="J17" i="15"/>
  <c r="K17" i="15" s="1"/>
  <c r="J46" i="15"/>
  <c r="Q40" i="15"/>
  <c r="J26" i="15"/>
  <c r="K26" i="15" s="1"/>
  <c r="Q23" i="15"/>
  <c r="R23" i="15" s="1"/>
  <c r="J29" i="15"/>
  <c r="K29" i="15" s="1"/>
  <c r="Q13" i="15"/>
  <c r="R13" i="15" s="1"/>
  <c r="J24" i="15"/>
  <c r="K24" i="15" s="1"/>
  <c r="Q29" i="15"/>
  <c r="R29" i="15" s="1"/>
  <c r="Q38" i="15"/>
  <c r="J12" i="15"/>
  <c r="K12" i="15" s="1"/>
  <c r="Q15" i="15"/>
  <c r="R15" i="15" s="1"/>
  <c r="J21" i="15"/>
  <c r="K21" i="15" s="1"/>
  <c r="J36" i="15"/>
  <c r="Q44" i="15"/>
  <c r="J23" i="15"/>
  <c r="K23" i="15" s="1"/>
  <c r="Q43" i="15"/>
  <c r="J14" i="15"/>
  <c r="K14" i="15" s="1"/>
  <c r="Q36" i="15"/>
  <c r="Q47" i="15"/>
  <c r="Q10" i="15"/>
  <c r="R10" i="15" s="1"/>
  <c r="Q19" i="15"/>
  <c r="R19" i="15" s="1"/>
  <c r="J33" i="15"/>
  <c r="K33" i="15" s="1"/>
  <c r="Q39" i="15"/>
  <c r="J37" i="15"/>
  <c r="J16" i="15"/>
  <c r="K16" i="15" s="1"/>
  <c r="J11" i="15"/>
  <c r="K11" i="15" s="1"/>
  <c r="J20" i="15"/>
  <c r="K20" i="15" s="1"/>
  <c r="Q25" i="15"/>
  <c r="R25" i="15" s="1"/>
  <c r="Q33" i="15"/>
  <c r="R33" i="15" s="1"/>
  <c r="J40" i="15"/>
  <c r="M14" i="15" s="1"/>
  <c r="J43" i="15"/>
  <c r="J47" i="14"/>
  <c r="K47" i="14" s="1"/>
  <c r="J16" i="14"/>
  <c r="K16" i="14" s="1"/>
  <c r="Q18" i="14"/>
  <c r="R18" i="14" s="1"/>
  <c r="J29" i="14"/>
  <c r="K29" i="14" s="1"/>
  <c r="Q10" i="14"/>
  <c r="R10" i="14" s="1"/>
  <c r="J20" i="14"/>
  <c r="K20" i="14" s="1"/>
  <c r="J46" i="14"/>
  <c r="K46" i="14" s="1"/>
  <c r="Q11" i="14"/>
  <c r="R11" i="14" s="1"/>
  <c r="J21" i="14"/>
  <c r="K21" i="14" s="1"/>
  <c r="J34" i="14"/>
  <c r="K34" i="14" s="1"/>
  <c r="Q37" i="14"/>
  <c r="R37" i="14" s="1"/>
  <c r="J41" i="14"/>
  <c r="K41" i="14" s="1"/>
  <c r="Q13" i="14"/>
  <c r="R13" i="14" s="1"/>
  <c r="J24" i="14"/>
  <c r="K24" i="14" s="1"/>
  <c r="Q26" i="14"/>
  <c r="R26" i="14" s="1"/>
  <c r="J37" i="14"/>
  <c r="K37" i="14" s="1"/>
  <c r="Q39" i="14"/>
  <c r="R39" i="14" s="1"/>
  <c r="Q21" i="14"/>
  <c r="R21" i="14" s="1"/>
  <c r="J32" i="14"/>
  <c r="K32" i="14" s="1"/>
  <c r="Q34" i="14"/>
  <c r="R34" i="14" s="1"/>
  <c r="J45" i="14"/>
  <c r="K45" i="14" s="1"/>
  <c r="Q19" i="14"/>
  <c r="R19" i="14" s="1"/>
  <c r="J30" i="14"/>
  <c r="K30" i="14" s="1"/>
  <c r="Q32" i="14"/>
  <c r="R32" i="14" s="1"/>
  <c r="J42" i="14"/>
  <c r="K42" i="14" s="1"/>
  <c r="J25" i="14"/>
  <c r="K25" i="14" s="1"/>
  <c r="J38" i="14"/>
  <c r="K38" i="14" s="1"/>
  <c r="Q15" i="14"/>
  <c r="R15" i="14" s="1"/>
  <c r="Q36" i="14"/>
  <c r="J28" i="14"/>
  <c r="K28" i="14" s="1"/>
  <c r="Q30" i="14"/>
  <c r="R30" i="14" s="1"/>
  <c r="J23" i="13"/>
  <c r="K23" i="13" s="1"/>
  <c r="Q25" i="13"/>
  <c r="R25" i="13" s="1"/>
  <c r="Q38" i="13"/>
  <c r="R38" i="13" s="1"/>
  <c r="J41" i="13"/>
  <c r="K41" i="13" s="1"/>
  <c r="Q43" i="13"/>
  <c r="R43" i="13" s="1"/>
  <c r="J10" i="15"/>
  <c r="K10" i="15" s="1"/>
  <c r="Q31" i="14"/>
  <c r="R31" i="14" s="1"/>
  <c r="J19" i="14"/>
  <c r="K19" i="14" s="1"/>
  <c r="J10" i="14"/>
  <c r="K10" i="14" s="1"/>
  <c r="Q47" i="14"/>
  <c r="J39" i="14"/>
  <c r="J15" i="14"/>
  <c r="K15" i="14" s="1"/>
  <c r="Q17" i="14"/>
  <c r="R17" i="14" s="1"/>
  <c r="J23" i="14"/>
  <c r="K23" i="14" s="1"/>
  <c r="J36" i="14"/>
  <c r="Q20" i="14"/>
  <c r="R20" i="14" s="1"/>
  <c r="J14" i="14"/>
  <c r="K14" i="14" s="1"/>
  <c r="J13" i="14"/>
  <c r="K13" i="14" s="1"/>
  <c r="J33" i="14"/>
  <c r="K33" i="14" s="1"/>
  <c r="Q43" i="14"/>
  <c r="Q14" i="14"/>
  <c r="R14" i="14" s="1"/>
  <c r="Q25" i="14"/>
  <c r="R25" i="14" s="1"/>
  <c r="J18" i="14"/>
  <c r="K18" i="14" s="1"/>
  <c r="Q46" i="14"/>
  <c r="Q44" i="14"/>
  <c r="J12" i="14"/>
  <c r="K12" i="14" s="1"/>
  <c r="Q42" i="14"/>
  <c r="Q40" i="14"/>
  <c r="Q12" i="14"/>
  <c r="R12" i="14" s="1"/>
  <c r="J17" i="14"/>
  <c r="Q24" i="14"/>
  <c r="R24" i="14" s="1"/>
  <c r="J31" i="14"/>
  <c r="K31" i="14" s="1"/>
  <c r="Q38" i="14"/>
  <c r="Q29" i="14"/>
  <c r="R29" i="14" s="1"/>
  <c r="Q27" i="14"/>
  <c r="R27" i="14" s="1"/>
  <c r="Q23" i="14"/>
  <c r="R23" i="14" s="1"/>
  <c r="J11" i="14"/>
  <c r="K11" i="14" s="1"/>
  <c r="J27" i="14"/>
  <c r="K27" i="14" s="1"/>
  <c r="Q33" i="14"/>
  <c r="R33" i="14" s="1"/>
  <c r="Q45" i="14"/>
  <c r="J17" i="13"/>
  <c r="K17" i="13" s="1"/>
  <c r="J11" i="13"/>
  <c r="K11" i="13" s="1"/>
  <c r="J37" i="13"/>
  <c r="K37" i="13" s="1"/>
  <c r="J10" i="13"/>
  <c r="K10" i="13" s="1"/>
  <c r="Q18" i="13"/>
  <c r="R18" i="13" s="1"/>
  <c r="J29" i="13"/>
  <c r="K29" i="13" s="1"/>
  <c r="Q31" i="13"/>
  <c r="R31" i="13" s="1"/>
  <c r="J47" i="13"/>
  <c r="K47" i="13" s="1"/>
  <c r="J19" i="13"/>
  <c r="K19" i="13" s="1"/>
  <c r="Q39" i="13"/>
  <c r="R39" i="13" s="1"/>
  <c r="Q15" i="13"/>
  <c r="R15" i="13" s="1"/>
  <c r="Q17" i="13"/>
  <c r="R17" i="13" s="1"/>
  <c r="Q24" i="13"/>
  <c r="R24" i="13" s="1"/>
  <c r="Q37" i="13"/>
  <c r="R37" i="13" s="1"/>
  <c r="Q19" i="13"/>
  <c r="R19" i="13" s="1"/>
  <c r="J27" i="13"/>
  <c r="K27" i="13" s="1"/>
  <c r="Q29" i="13"/>
  <c r="R29" i="13" s="1"/>
  <c r="Q42" i="13"/>
  <c r="R42" i="13" s="1"/>
  <c r="J12" i="13"/>
  <c r="K12" i="13" s="1"/>
  <c r="J14" i="13"/>
  <c r="K14" i="13" s="1"/>
  <c r="J18" i="13"/>
  <c r="K18" i="13" s="1"/>
  <c r="J30" i="13"/>
  <c r="K30" i="13" s="1"/>
  <c r="Q45" i="13"/>
  <c r="R45" i="13" s="1"/>
  <c r="T10" i="13"/>
  <c r="J16" i="13"/>
  <c r="K16" i="13" s="1"/>
  <c r="J24" i="13"/>
  <c r="K24" i="13" s="1"/>
  <c r="J31" i="13"/>
  <c r="K31" i="13" s="1"/>
  <c r="Q33" i="13"/>
  <c r="R33" i="13" s="1"/>
  <c r="J44" i="13"/>
  <c r="Q46" i="13"/>
  <c r="Q14" i="13"/>
  <c r="R14" i="13" s="1"/>
  <c r="J13" i="13"/>
  <c r="K13" i="13" s="1"/>
  <c r="Q16" i="13"/>
  <c r="Q44" i="13"/>
  <c r="J15" i="13"/>
  <c r="K15" i="13" s="1"/>
  <c r="J20" i="13"/>
  <c r="K20" i="13" s="1"/>
  <c r="J32" i="13"/>
  <c r="K32" i="13" s="1"/>
  <c r="Q34" i="13"/>
  <c r="R34" i="13" s="1"/>
  <c r="J40" i="13"/>
  <c r="J45" i="13"/>
  <c r="Q47" i="13"/>
  <c r="Q13" i="13"/>
  <c r="R13" i="13" s="1"/>
  <c r="J25" i="13"/>
  <c r="K25" i="13" s="1"/>
  <c r="Q27" i="13"/>
  <c r="R27" i="13" s="1"/>
  <c r="Q40" i="13"/>
  <c r="R40" i="13" s="1"/>
  <c r="Q20" i="13"/>
  <c r="R20" i="13" s="1"/>
  <c r="J34" i="13"/>
  <c r="K34" i="13" s="1"/>
  <c r="J21" i="13"/>
  <c r="J28" i="13"/>
  <c r="K28" i="13" s="1"/>
  <c r="Q41" i="13"/>
  <c r="Q12" i="13"/>
  <c r="R12" i="13" s="1"/>
  <c r="J26" i="13"/>
  <c r="K26" i="13" s="1"/>
  <c r="Q21" i="13"/>
  <c r="R21" i="13" s="1"/>
  <c r="Q32" i="13"/>
  <c r="R32" i="13" s="1"/>
  <c r="J42" i="13"/>
  <c r="J46" i="13"/>
  <c r="J43" i="13"/>
  <c r="Q26" i="13"/>
  <c r="R26" i="13" s="1"/>
  <c r="Q30" i="13"/>
  <c r="R30" i="13" s="1"/>
  <c r="J36" i="13"/>
  <c r="J38" i="13"/>
  <c r="Q11" i="13"/>
  <c r="R11" i="13" s="1"/>
  <c r="Q28" i="13"/>
  <c r="R28" i="13" s="1"/>
  <c r="K42" i="15" l="1"/>
  <c r="M16" i="15"/>
  <c r="K47" i="15"/>
  <c r="M21" i="15"/>
  <c r="R43" i="15"/>
  <c r="T17" i="15"/>
  <c r="K39" i="15"/>
  <c r="M13" i="15"/>
  <c r="K44" i="15"/>
  <c r="M18" i="15"/>
  <c r="R41" i="15"/>
  <c r="T15" i="15"/>
  <c r="K41" i="15"/>
  <c r="M15" i="15"/>
  <c r="R36" i="15"/>
  <c r="T10" i="15"/>
  <c r="R44" i="15"/>
  <c r="T18" i="15"/>
  <c r="R40" i="15"/>
  <c r="T14" i="15"/>
  <c r="K38" i="15"/>
  <c r="M12" i="15"/>
  <c r="R42" i="15"/>
  <c r="T16" i="15"/>
  <c r="K43" i="15"/>
  <c r="M17" i="15"/>
  <c r="K37" i="15"/>
  <c r="M11" i="15"/>
  <c r="K45" i="15"/>
  <c r="M19" i="15"/>
  <c r="K36" i="15"/>
  <c r="M10" i="15"/>
  <c r="R39" i="15"/>
  <c r="T13" i="15"/>
  <c r="R47" i="15"/>
  <c r="T21" i="15"/>
  <c r="R46" i="15"/>
  <c r="T20" i="15"/>
  <c r="K46" i="15"/>
  <c r="M20" i="15"/>
  <c r="R38" i="15"/>
  <c r="T12" i="15"/>
  <c r="R37" i="15"/>
  <c r="T11" i="15"/>
  <c r="T19" i="15"/>
  <c r="K40" i="15"/>
  <c r="M16" i="14"/>
  <c r="M18" i="14"/>
  <c r="M20" i="14"/>
  <c r="T11" i="14"/>
  <c r="M21" i="14"/>
  <c r="T13" i="14"/>
  <c r="R40" i="14"/>
  <c r="T14" i="14"/>
  <c r="R43" i="14"/>
  <c r="T17" i="14"/>
  <c r="R47" i="14"/>
  <c r="T21" i="14"/>
  <c r="R36" i="14"/>
  <c r="T10" i="14"/>
  <c r="R42" i="14"/>
  <c r="T16" i="14"/>
  <c r="M11" i="14"/>
  <c r="R44" i="14"/>
  <c r="T18" i="14"/>
  <c r="R38" i="14"/>
  <c r="T12" i="14"/>
  <c r="R46" i="14"/>
  <c r="T20" i="14"/>
  <c r="R45" i="14"/>
  <c r="T19" i="14"/>
  <c r="T15" i="14"/>
  <c r="M11" i="13"/>
  <c r="M14" i="14"/>
  <c r="M19" i="14"/>
  <c r="M12" i="14"/>
  <c r="K36" i="14"/>
  <c r="M10" i="14"/>
  <c r="K17" i="14"/>
  <c r="M17" i="14"/>
  <c r="K39" i="14"/>
  <c r="M13" i="14"/>
  <c r="M15" i="14"/>
  <c r="T19" i="13"/>
  <c r="M13" i="13"/>
  <c r="T12" i="13"/>
  <c r="K43" i="13"/>
  <c r="M17" i="13"/>
  <c r="T17" i="13"/>
  <c r="K42" i="13"/>
  <c r="M16" i="13"/>
  <c r="R46" i="13"/>
  <c r="T20" i="13"/>
  <c r="K38" i="13"/>
  <c r="M12" i="13"/>
  <c r="R44" i="13"/>
  <c r="T18" i="13"/>
  <c r="R16" i="13"/>
  <c r="T16" i="13"/>
  <c r="K21" i="13"/>
  <c r="M21" i="13"/>
  <c r="T11" i="13"/>
  <c r="K44" i="13"/>
  <c r="M18" i="13"/>
  <c r="R41" i="13"/>
  <c r="T15" i="13"/>
  <c r="R47" i="13"/>
  <c r="T21" i="13"/>
  <c r="K36" i="13"/>
  <c r="M10" i="13"/>
  <c r="K45" i="13"/>
  <c r="M19" i="13"/>
  <c r="K40" i="13"/>
  <c r="M14" i="13"/>
  <c r="K46" i="13"/>
  <c r="M20" i="13"/>
  <c r="T14" i="13"/>
  <c r="M15" i="13"/>
  <c r="T13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067559-529C-40A4-A654-DE31D8D1E1E1}" odcFile="C:\Users\de9614\Documents\Mes sources de données\GR\PRIX\PRIX - Prix Spot.odc" keepAlive="1" name="PRIX - Prix Spot" type="5" refreshedVersion="8" background="1">
    <dbPr connection="Provider=MSOLAP.8;Integrated Security=SSPI;Persist Security Info=True;Initial Catalog=MASGR_PRIX;Data Source=afgr-cube.innovation.hydro.qc.ca\GR_MDM;MDX Compatibility=1;Safety Options=2;MDX Missing Member Mode=Error;Application Name=PRIX;App=PRIX;Update Isolation Level=2" command="Prix Spot" commandType="1"/>
    <olapPr sendLocale="1" rowDrillCount="1000"/>
  </connection>
</connections>
</file>

<file path=xl/sharedStrings.xml><?xml version="1.0" encoding="utf-8"?>
<sst xmlns="http://schemas.openxmlformats.org/spreadsheetml/2006/main" count="186" uniqueCount="72">
  <si>
    <t>Prix Spot ($/MWh)</t>
  </si>
  <si>
    <t>Étiquettes de colonnes</t>
  </si>
  <si>
    <t>Étiquettes de lignes</t>
  </si>
  <si>
    <t>IESO</t>
  </si>
  <si>
    <t>ISONE</t>
  </si>
  <si>
    <t>NYISO</t>
  </si>
  <si>
    <t>P</t>
  </si>
  <si>
    <t>NYISO_A-DAM</t>
  </si>
  <si>
    <t>NYISO_HQ_IMP-DAM</t>
  </si>
  <si>
    <t>HP</t>
  </si>
  <si>
    <t>MH</t>
  </si>
  <si>
    <t>PH2</t>
  </si>
  <si>
    <t>ISONE_PH2</t>
  </si>
  <si>
    <t>HOEP</t>
  </si>
  <si>
    <t>2022</t>
  </si>
  <si>
    <t>Janvier 2022</t>
  </si>
  <si>
    <t>Février 2022</t>
  </si>
  <si>
    <t>Mars 2022</t>
  </si>
  <si>
    <t>Avril 2022</t>
  </si>
  <si>
    <t>Mai 2022</t>
  </si>
  <si>
    <t>Juin 2022</t>
  </si>
  <si>
    <t>Juillet 2022</t>
  </si>
  <si>
    <t>Août 2022</t>
  </si>
  <si>
    <t>Septembre 2022</t>
  </si>
  <si>
    <t>Octobre 2022</t>
  </si>
  <si>
    <t>Novembre 2022</t>
  </si>
  <si>
    <t>Décembre 2022</t>
  </si>
  <si>
    <t>Mois</t>
  </si>
  <si>
    <t>Zone A</t>
  </si>
  <si>
    <t>Zone M</t>
  </si>
  <si>
    <t>Delta</t>
  </si>
  <si>
    <t>Delta/Zone A</t>
  </si>
  <si>
    <t>2023</t>
  </si>
  <si>
    <t>Janvier 2023</t>
  </si>
  <si>
    <t>Février 2023</t>
  </si>
  <si>
    <t>Mars 2023</t>
  </si>
  <si>
    <t>Avril 2023</t>
  </si>
  <si>
    <t>Mai 2023</t>
  </si>
  <si>
    <t>Juin 2023</t>
  </si>
  <si>
    <t>Juillet 2023</t>
  </si>
  <si>
    <t>Août 2023</t>
  </si>
  <si>
    <t>Septembre 2023</t>
  </si>
  <si>
    <t>Octobre 2023</t>
  </si>
  <si>
    <t>Novembre 2023</t>
  </si>
  <si>
    <t>Décembre 2023</t>
  </si>
  <si>
    <t>2024</t>
  </si>
  <si>
    <t>Janvier 2024</t>
  </si>
  <si>
    <t>Février 2024</t>
  </si>
  <si>
    <t>Mars 2024</t>
  </si>
  <si>
    <t>Avril 2024</t>
  </si>
  <si>
    <t>Mai 2024</t>
  </si>
  <si>
    <t>Juin 2024</t>
  </si>
  <si>
    <t>Juillet 2024</t>
  </si>
  <si>
    <t>Août 2024</t>
  </si>
  <si>
    <t>Septembre 2024</t>
  </si>
  <si>
    <t>Octobre 2024</t>
  </si>
  <si>
    <t>Novembre 2024</t>
  </si>
  <si>
    <t>Décembre 2024</t>
  </si>
  <si>
    <t>Delta/MH</t>
  </si>
  <si>
    <t>IESO_HOEP-RT</t>
  </si>
  <si>
    <t>IESO_PQAT-RT</t>
  </si>
  <si>
    <t>PQAT</t>
  </si>
  <si>
    <t>Delta/HOEP</t>
  </si>
  <si>
    <t>Pointe - Historique (2022-2024)</t>
  </si>
  <si>
    <t>Hors-pointe - Historique (2022-2024)</t>
  </si>
  <si>
    <t>Basis ZA Pointe</t>
  </si>
  <si>
    <t>Basis ZA Hors-pointe</t>
  </si>
  <si>
    <t>Basis Ph2 Pointe</t>
  </si>
  <si>
    <t>Basis Ph2 Hors-pointe</t>
  </si>
  <si>
    <t>ISONE_MASS HUB</t>
  </si>
  <si>
    <t>Basis PQAT Pointe</t>
  </si>
  <si>
    <t>Basis PQAT Hors-pointe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</si>
</sst>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;\(#,##0.00\)"/>
    <numFmt numFmtId="165" formatCode="_(&quot;$&quot;* #,##0.00_);_(&quot;$&quot;* \(#,##0.00\);_(&quot;$&quot;* &quot;-&quot;??_);_(@_)"/>
    <numFmt numFmtId="166" formatCode="_ * #,##0.00_)\ _$_ ;_ * \(#,##0.00\)\ _$_ ;_ * &quot;-&quot;??_)\ _$_ ;_ @_ "/>
    <numFmt numFmtId="171" formatCode="0.0"/>
    <numFmt numFmtId="172" formatCode="_ * #,##0.0000_)_ ;_ * \(#,##0.0000\)_ ;_ * &quot;-&quot;??_)_ ;_ @_ "/>
    <numFmt numFmtId="173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9" fontId="0" fillId="0" borderId="0" xfId="1" applyFont="1"/>
    <xf numFmtId="43" fontId="0" fillId="0" borderId="0" xfId="4" applyFont="1"/>
    <xf numFmtId="166" fontId="0" fillId="0" borderId="0" xfId="0" applyNumberFormat="1"/>
    <xf numFmtId="10" fontId="0" fillId="0" borderId="0" xfId="1" applyNumberFormat="1" applyFont="1"/>
    <xf numFmtId="43" fontId="5" fillId="0" borderId="0" xfId="4" applyFont="1"/>
    <xf numFmtId="43" fontId="4" fillId="0" borderId="3" xfId="4" applyFont="1" applyBorder="1" applyAlignment="1">
      <alignment horizontal="center"/>
    </xf>
    <xf numFmtId="2" fontId="0" fillId="0" borderId="0" xfId="0" applyNumberFormat="1"/>
    <xf numFmtId="172" fontId="0" fillId="0" borderId="0" xfId="4" applyNumberFormat="1" applyFont="1"/>
    <xf numFmtId="43" fontId="0" fillId="0" borderId="0" xfId="0" applyNumberFormat="1"/>
    <xf numFmtId="173" fontId="0" fillId="0" borderId="0" xfId="1" applyNumberFormat="1" applyFont="1"/>
    <xf numFmtId="173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/>
    <xf numFmtId="0" fontId="0" fillId="0" borderId="1" xfId="0" applyBorder="1" applyAlignment="1">
      <alignment horizontal="right"/>
    </xf>
    <xf numFmtId="171" fontId="0" fillId="0" borderId="0" xfId="0" applyNumberFormat="1"/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7">
    <cellStyle name="Milliers" xfId="4" builtinId="3"/>
    <cellStyle name="Monétaire 2" xfId="3" xr:uid="{7A0918BB-2BCE-45E2-9921-4D3D0C5D57A8}"/>
    <cellStyle name="Monétaire 3" xfId="6" xr:uid="{620AE0A0-23C2-4894-AA8B-3407F477D780}"/>
    <cellStyle name="Normal" xfId="0" builtinId="0"/>
    <cellStyle name="Normal 2" xfId="2" xr:uid="{F47B9646-0475-4AD4-A091-446CD0BB2FAA}"/>
    <cellStyle name="Normal 3" xfId="5" xr:uid="{B41478DC-38D2-4FA6-93A5-557EA65BEB0D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8B7FD-8B7B-4C04-80FA-F00C0D060E29}">
  <dimension ref="A1:T47"/>
  <sheetViews>
    <sheetView showGridLines="0" tabSelected="1" zoomScale="85" zoomScaleNormal="85" workbookViewId="0">
      <selection activeCell="V8" sqref="V8"/>
    </sheetView>
  </sheetViews>
  <sheetFormatPr baseColWidth="10" defaultRowHeight="15" x14ac:dyDescent="0.25"/>
  <cols>
    <col min="1" max="1" width="21" bestFit="1" customWidth="1"/>
    <col min="2" max="2" width="24" bestFit="1" customWidth="1"/>
    <col min="3" max="3" width="9.7109375" bestFit="1" customWidth="1"/>
    <col min="4" max="4" width="20.28515625" bestFit="1" customWidth="1"/>
    <col min="5" max="5" width="9.7109375" bestFit="1" customWidth="1"/>
    <col min="6" max="6" width="9.7109375" customWidth="1"/>
    <col min="7" max="7" width="5.42578125" style="1" bestFit="1" customWidth="1"/>
    <col min="8" max="9" width="12.5703125" style="4" customWidth="1"/>
    <col min="10" max="10" width="8.28515625" style="4" bestFit="1" customWidth="1"/>
    <col min="11" max="11" width="13.5703125" style="4" bestFit="1" customWidth="1"/>
    <col min="12" max="12" width="1.5703125" customWidth="1"/>
    <col min="13" max="13" width="17.140625" bestFit="1" customWidth="1"/>
    <col min="19" max="19" width="1.5703125" customWidth="1"/>
    <col min="20" max="20" width="22" bestFit="1" customWidth="1"/>
    <col min="21" max="21" width="12.28515625" bestFit="1" customWidth="1"/>
  </cols>
  <sheetData>
    <row r="1" spans="1:20" x14ac:dyDescent="0.25">
      <c r="H1" s="7"/>
    </row>
    <row r="2" spans="1:20" x14ac:dyDescent="0.25">
      <c r="H2" s="7"/>
    </row>
    <row r="3" spans="1:20" x14ac:dyDescent="0.25">
      <c r="H3" s="7"/>
    </row>
    <row r="4" spans="1:20" x14ac:dyDescent="0.25">
      <c r="H4" s="7"/>
    </row>
    <row r="5" spans="1:20" x14ac:dyDescent="0.25">
      <c r="A5" t="s">
        <v>0</v>
      </c>
      <c r="B5" t="s">
        <v>1</v>
      </c>
      <c r="H5" s="7"/>
      <c r="K5" s="10"/>
      <c r="M5" s="6"/>
      <c r="T5" s="6"/>
    </row>
    <row r="6" spans="1:20" x14ac:dyDescent="0.25">
      <c r="B6" t="s">
        <v>3</v>
      </c>
    </row>
    <row r="7" spans="1:20" x14ac:dyDescent="0.25">
      <c r="B7" t="s">
        <v>59</v>
      </c>
      <c r="D7" t="s">
        <v>60</v>
      </c>
    </row>
    <row r="8" spans="1:20" ht="15.75" thickBot="1" x14ac:dyDescent="0.3">
      <c r="A8" t="s">
        <v>2</v>
      </c>
      <c r="B8" s="16" t="s">
        <v>6</v>
      </c>
      <c r="C8" s="16" t="s">
        <v>9</v>
      </c>
      <c r="D8" s="16" t="s">
        <v>6</v>
      </c>
      <c r="E8" s="16" t="s">
        <v>9</v>
      </c>
      <c r="G8" s="19"/>
      <c r="H8" s="14" t="s">
        <v>63</v>
      </c>
      <c r="I8" s="14"/>
      <c r="J8" s="14"/>
      <c r="K8" s="14"/>
      <c r="M8" s="15" t="s">
        <v>70</v>
      </c>
      <c r="O8" s="14" t="s">
        <v>64</v>
      </c>
      <c r="P8" s="14"/>
      <c r="Q8" s="14"/>
      <c r="R8" s="14"/>
      <c r="T8" s="15" t="s">
        <v>71</v>
      </c>
    </row>
    <row r="9" spans="1:20" x14ac:dyDescent="0.25">
      <c r="A9" t="s">
        <v>14</v>
      </c>
      <c r="F9" s="18"/>
      <c r="G9" s="20" t="s">
        <v>27</v>
      </c>
      <c r="H9" s="8" t="s">
        <v>13</v>
      </c>
      <c r="I9" s="8" t="s">
        <v>61</v>
      </c>
      <c r="J9" s="8" t="s">
        <v>30</v>
      </c>
      <c r="K9" s="8" t="s">
        <v>62</v>
      </c>
      <c r="O9" s="8" t="s">
        <v>13</v>
      </c>
      <c r="P9" s="8" t="s">
        <v>61</v>
      </c>
      <c r="Q9" s="8" t="s">
        <v>30</v>
      </c>
      <c r="R9" s="8" t="s">
        <v>62</v>
      </c>
    </row>
    <row r="10" spans="1:20" x14ac:dyDescent="0.25">
      <c r="A10" t="s">
        <v>15</v>
      </c>
      <c r="B10" s="17">
        <v>51.896964285714297</v>
      </c>
      <c r="C10" s="17">
        <v>35.065318627450985</v>
      </c>
      <c r="D10" s="17">
        <v>70.36130952976194</v>
      </c>
      <c r="E10" s="17">
        <v>68.362604181372561</v>
      </c>
      <c r="G10" s="1">
        <f>MONTH(A10)</f>
        <v>1</v>
      </c>
      <c r="H10" s="4">
        <f>B10</f>
        <v>51.896964285714297</v>
      </c>
      <c r="I10" s="4">
        <f>D10</f>
        <v>70.36130952976194</v>
      </c>
      <c r="J10" s="4">
        <f>H10-I10</f>
        <v>-18.464345244047642</v>
      </c>
      <c r="K10" s="3">
        <f>J10/H10</f>
        <v>-0.35578854174193636</v>
      </c>
      <c r="L10" s="5"/>
      <c r="M10" s="12">
        <f>SUM(J36,J10,J23)/SUM(H36,H10,H23)</f>
        <v>-0.15520411090108674</v>
      </c>
      <c r="O10" s="2">
        <f>C10</f>
        <v>35.065318627450985</v>
      </c>
      <c r="P10" s="2">
        <f>E10</f>
        <v>68.362604181372561</v>
      </c>
      <c r="Q10" s="4">
        <f>O10-P10</f>
        <v>-33.297285553921576</v>
      </c>
      <c r="R10" s="3">
        <f>Q10/O10</f>
        <v>-0.94957886758954757</v>
      </c>
      <c r="T10" s="12">
        <f>SUM(Q36,Q10,Q23)/SUM(O36,O10,O23)</f>
        <v>-0.36929505112020367</v>
      </c>
    </row>
    <row r="11" spans="1:20" x14ac:dyDescent="0.25">
      <c r="A11" t="s">
        <v>16</v>
      </c>
      <c r="B11" s="17">
        <v>48.295093749999978</v>
      </c>
      <c r="C11" s="17">
        <v>31.357443181818198</v>
      </c>
      <c r="D11" s="17">
        <v>54.243356815624999</v>
      </c>
      <c r="E11" s="17">
        <v>39.766901051136344</v>
      </c>
      <c r="F11" s="17"/>
      <c r="G11" s="1">
        <f t="shared" ref="G11:G47" si="0">MONTH(A11)</f>
        <v>2</v>
      </c>
      <c r="H11" s="4">
        <f t="shared" ref="H11:H21" si="1">B11</f>
        <v>48.295093749999978</v>
      </c>
      <c r="I11" s="4">
        <f t="shared" ref="I11:I21" si="2">D11</f>
        <v>54.243356815624999</v>
      </c>
      <c r="J11" s="4">
        <f t="shared" ref="J11:J47" si="3">H11-I11</f>
        <v>-5.9482630656250208</v>
      </c>
      <c r="K11" s="3">
        <f t="shared" ref="K11:K47" si="4">J11/H11</f>
        <v>-0.12316495535584344</v>
      </c>
      <c r="M11" s="12">
        <f t="shared" ref="M11:M21" si="5">SUM(J37,J11,J24)/SUM(H37,H11,H24)</f>
        <v>-0.19597289393642475</v>
      </c>
      <c r="O11" s="2">
        <f>C11</f>
        <v>31.357443181818198</v>
      </c>
      <c r="P11" s="2">
        <f>E11</f>
        <v>39.766901051136344</v>
      </c>
      <c r="Q11" s="4">
        <f t="shared" ref="Q11:Q47" si="6">O11-P11</f>
        <v>-8.4094578693181461</v>
      </c>
      <c r="R11" s="3">
        <f t="shared" ref="R11:R47" si="7">Q11/O11</f>
        <v>-0.26818059816159223</v>
      </c>
      <c r="T11" s="12">
        <f t="shared" ref="T11:T21" si="8">SUM(Q37,Q11,Q24)/SUM(O37,O11,O24)</f>
        <v>-0.40483174462545557</v>
      </c>
    </row>
    <row r="12" spans="1:20" x14ac:dyDescent="0.25">
      <c r="A12" t="s">
        <v>17</v>
      </c>
      <c r="B12" s="17">
        <v>44.320652173913032</v>
      </c>
      <c r="C12" s="17">
        <v>30.224734042553198</v>
      </c>
      <c r="D12" s="17">
        <v>42.911854638586952</v>
      </c>
      <c r="E12" s="17">
        <v>30.749133422872319</v>
      </c>
      <c r="F12" s="17"/>
      <c r="G12" s="1">
        <f t="shared" si="0"/>
        <v>3</v>
      </c>
      <c r="H12" s="4">
        <f t="shared" si="1"/>
        <v>44.320652173913032</v>
      </c>
      <c r="I12" s="4">
        <f t="shared" si="2"/>
        <v>42.911854638586952</v>
      </c>
      <c r="J12" s="4">
        <f t="shared" si="3"/>
        <v>1.4087975353260802</v>
      </c>
      <c r="K12" s="3">
        <f>J12/H12</f>
        <v>3.1786480257510588E-2</v>
      </c>
      <c r="M12" s="12">
        <f t="shared" si="5"/>
        <v>3.9750693220712098E-2</v>
      </c>
      <c r="O12" s="2">
        <f>C12</f>
        <v>30.224734042553198</v>
      </c>
      <c r="P12" s="2">
        <f>E12</f>
        <v>30.749133422872319</v>
      </c>
      <c r="Q12" s="4">
        <f t="shared" si="6"/>
        <v>-0.52439938031912092</v>
      </c>
      <c r="R12" s="3">
        <f t="shared" si="7"/>
        <v>-1.7350008095383819E-2</v>
      </c>
      <c r="T12" s="12">
        <f t="shared" si="8"/>
        <v>1.2427570340470625E-2</v>
      </c>
    </row>
    <row r="13" spans="1:20" x14ac:dyDescent="0.25">
      <c r="A13" t="s">
        <v>18</v>
      </c>
      <c r="B13" s="17">
        <v>33.434761904761913</v>
      </c>
      <c r="C13" s="17">
        <v>22.866406249999994</v>
      </c>
      <c r="D13" s="17">
        <v>30.14445683035715</v>
      </c>
      <c r="E13" s="17">
        <v>22.625021682291678</v>
      </c>
      <c r="F13" s="17"/>
      <c r="G13" s="1">
        <f t="shared" si="0"/>
        <v>4</v>
      </c>
      <c r="H13" s="4">
        <f t="shared" si="1"/>
        <v>33.434761904761913</v>
      </c>
      <c r="I13" s="4">
        <f t="shared" si="2"/>
        <v>30.14445683035715</v>
      </c>
      <c r="J13" s="4">
        <f t="shared" si="3"/>
        <v>3.2903050744047633</v>
      </c>
      <c r="K13" s="3">
        <f t="shared" si="4"/>
        <v>9.8409705556663313E-2</v>
      </c>
      <c r="M13" s="12">
        <f t="shared" si="5"/>
        <v>4.2304702269200856E-2</v>
      </c>
      <c r="O13" s="2">
        <f>C13</f>
        <v>22.866406249999994</v>
      </c>
      <c r="P13" s="2">
        <f>E13</f>
        <v>22.625021682291678</v>
      </c>
      <c r="Q13" s="4">
        <f t="shared" si="6"/>
        <v>0.24138456770831596</v>
      </c>
      <c r="R13" s="3">
        <f t="shared" si="7"/>
        <v>1.0556296650607965E-2</v>
      </c>
      <c r="T13" s="12">
        <f t="shared" si="8"/>
        <v>-7.0870476836599697E-3</v>
      </c>
    </row>
    <row r="14" spans="1:20" x14ac:dyDescent="0.25">
      <c r="A14" t="s">
        <v>19</v>
      </c>
      <c r="B14" s="17">
        <v>44.946190476190495</v>
      </c>
      <c r="C14" s="17">
        <v>18.774926470588234</v>
      </c>
      <c r="D14" s="17">
        <v>38.985171110119012</v>
      </c>
      <c r="E14" s="17">
        <v>15.612189539215695</v>
      </c>
      <c r="F14" s="17"/>
      <c r="G14" s="1">
        <f t="shared" si="0"/>
        <v>5</v>
      </c>
      <c r="H14" s="4">
        <f t="shared" si="1"/>
        <v>44.946190476190495</v>
      </c>
      <c r="I14" s="4">
        <f t="shared" si="2"/>
        <v>38.985171110119012</v>
      </c>
      <c r="J14" s="4">
        <f t="shared" si="3"/>
        <v>5.9610193660714828</v>
      </c>
      <c r="K14" s="3">
        <f t="shared" si="4"/>
        <v>0.13262568646900641</v>
      </c>
      <c r="M14" s="12">
        <f t="shared" si="5"/>
        <v>6.2825442227719894E-2</v>
      </c>
      <c r="O14" s="2">
        <f>C14</f>
        <v>18.774926470588234</v>
      </c>
      <c r="P14" s="2">
        <f>E14</f>
        <v>15.612189539215695</v>
      </c>
      <c r="Q14" s="4">
        <f t="shared" si="6"/>
        <v>3.1627369313725389</v>
      </c>
      <c r="R14" s="3">
        <f t="shared" si="7"/>
        <v>0.16845535647381141</v>
      </c>
      <c r="T14" s="12">
        <f t="shared" si="8"/>
        <v>4.1297152982835005E-2</v>
      </c>
    </row>
    <row r="15" spans="1:20" x14ac:dyDescent="0.25">
      <c r="A15" t="s">
        <v>20</v>
      </c>
      <c r="B15" s="17">
        <v>49.192017045454527</v>
      </c>
      <c r="C15" s="17">
        <v>21.107690217391308</v>
      </c>
      <c r="D15" s="17">
        <v>44.732985332386363</v>
      </c>
      <c r="E15" s="17">
        <v>22.086127703804355</v>
      </c>
      <c r="F15" s="17"/>
      <c r="G15" s="1">
        <f t="shared" si="0"/>
        <v>6</v>
      </c>
      <c r="H15" s="4">
        <f t="shared" si="1"/>
        <v>49.192017045454527</v>
      </c>
      <c r="I15" s="4">
        <f t="shared" si="2"/>
        <v>44.732985332386363</v>
      </c>
      <c r="J15" s="4">
        <f t="shared" si="3"/>
        <v>4.459031713068164</v>
      </c>
      <c r="K15" s="3">
        <f t="shared" si="4"/>
        <v>9.064543356593649E-2</v>
      </c>
      <c r="M15" s="12">
        <f t="shared" si="5"/>
        <v>4.4912275163574246E-2</v>
      </c>
      <c r="O15" s="2">
        <f>C15</f>
        <v>21.107690217391308</v>
      </c>
      <c r="P15" s="2">
        <f>E15</f>
        <v>22.086127703804355</v>
      </c>
      <c r="Q15" s="4">
        <f t="shared" si="6"/>
        <v>-0.97843748641304629</v>
      </c>
      <c r="R15" s="3">
        <f t="shared" si="7"/>
        <v>-4.6354550229606835E-2</v>
      </c>
      <c r="T15" s="12">
        <f t="shared" si="8"/>
        <v>-5.2269979691079535E-2</v>
      </c>
    </row>
    <row r="16" spans="1:20" x14ac:dyDescent="0.25">
      <c r="A16" t="s">
        <v>21</v>
      </c>
      <c r="B16" s="17">
        <v>69.771281250000044</v>
      </c>
      <c r="C16" s="17">
        <v>48.572594339622647</v>
      </c>
      <c r="D16" s="17">
        <v>67.927023415624959</v>
      </c>
      <c r="E16" s="17">
        <v>47.729327825471714</v>
      </c>
      <c r="F16" s="17"/>
      <c r="G16" s="1">
        <f t="shared" si="0"/>
        <v>7</v>
      </c>
      <c r="H16" s="4">
        <f t="shared" si="1"/>
        <v>69.771281250000044</v>
      </c>
      <c r="I16" s="4">
        <f t="shared" si="2"/>
        <v>67.927023415624959</v>
      </c>
      <c r="J16" s="4">
        <f t="shared" si="3"/>
        <v>1.8442578343750853</v>
      </c>
      <c r="K16" s="3">
        <f t="shared" si="4"/>
        <v>2.6432907656760055E-2</v>
      </c>
      <c r="M16" s="12">
        <f t="shared" si="5"/>
        <v>3.658339196951442E-2</v>
      </c>
      <c r="O16" s="2">
        <f>C16</f>
        <v>48.572594339622647</v>
      </c>
      <c r="P16" s="2">
        <f>E16</f>
        <v>47.729327825471714</v>
      </c>
      <c r="Q16" s="4">
        <f t="shared" si="6"/>
        <v>0.84326651415093323</v>
      </c>
      <c r="R16" s="3">
        <f t="shared" si="7"/>
        <v>1.7360952726855818E-2</v>
      </c>
      <c r="T16" s="12">
        <f t="shared" si="8"/>
        <v>7.3983099912415511E-3</v>
      </c>
    </row>
    <row r="17" spans="1:20" x14ac:dyDescent="0.25">
      <c r="A17" t="s">
        <v>22</v>
      </c>
      <c r="B17" s="17">
        <v>95.92725543478268</v>
      </c>
      <c r="C17" s="17">
        <v>65.89896276595745</v>
      </c>
      <c r="D17" s="17">
        <v>91.937418475543438</v>
      </c>
      <c r="E17" s="17">
        <v>64.511635638297875</v>
      </c>
      <c r="F17" s="17"/>
      <c r="G17" s="1">
        <f t="shared" si="0"/>
        <v>8</v>
      </c>
      <c r="H17" s="4">
        <f t="shared" si="1"/>
        <v>95.92725543478268</v>
      </c>
      <c r="I17" s="4">
        <f t="shared" si="2"/>
        <v>91.937418475543438</v>
      </c>
      <c r="J17" s="4">
        <f t="shared" si="3"/>
        <v>3.9898369592392413</v>
      </c>
      <c r="K17" s="3">
        <f t="shared" si="4"/>
        <v>4.1592318482954832E-2</v>
      </c>
      <c r="M17" s="12">
        <f t="shared" si="5"/>
        <v>3.1858178171979265E-2</v>
      </c>
      <c r="O17" s="2">
        <f>C17</f>
        <v>65.89896276595745</v>
      </c>
      <c r="P17" s="2">
        <f>E17</f>
        <v>64.511635638297875</v>
      </c>
      <c r="Q17" s="4">
        <f t="shared" si="6"/>
        <v>1.3873271276595744</v>
      </c>
      <c r="R17" s="3">
        <f t="shared" si="7"/>
        <v>2.1052336325637126E-2</v>
      </c>
      <c r="T17" s="12">
        <f t="shared" si="8"/>
        <v>1.0664414504746924E-2</v>
      </c>
    </row>
    <row r="18" spans="1:20" x14ac:dyDescent="0.25">
      <c r="A18" t="s">
        <v>23</v>
      </c>
      <c r="B18" s="17">
        <v>68.90964285714287</v>
      </c>
      <c r="C18" s="17">
        <v>49.697395833333324</v>
      </c>
      <c r="D18" s="17">
        <v>62.455210815476207</v>
      </c>
      <c r="E18" s="17">
        <v>46.231651473958294</v>
      </c>
      <c r="F18" s="17"/>
      <c r="G18" s="1">
        <f t="shared" si="0"/>
        <v>9</v>
      </c>
      <c r="H18" s="4">
        <f t="shared" si="1"/>
        <v>68.90964285714287</v>
      </c>
      <c r="I18" s="4">
        <f t="shared" si="2"/>
        <v>62.455210815476207</v>
      </c>
      <c r="J18" s="4">
        <f t="shared" si="3"/>
        <v>6.4544320416666636</v>
      </c>
      <c r="K18" s="3">
        <f t="shared" si="4"/>
        <v>9.3665150101668621E-2</v>
      </c>
      <c r="M18" s="12">
        <f t="shared" si="5"/>
        <v>4.1775660118597568E-2</v>
      </c>
      <c r="O18" s="2">
        <f>C18</f>
        <v>49.697395833333324</v>
      </c>
      <c r="P18" s="2">
        <f>E18</f>
        <v>46.231651473958294</v>
      </c>
      <c r="Q18" s="4">
        <f t="shared" si="6"/>
        <v>3.4657443593750301</v>
      </c>
      <c r="R18" s="3">
        <f t="shared" si="7"/>
        <v>6.9736940965636388E-2</v>
      </c>
      <c r="T18" s="12">
        <f t="shared" si="8"/>
        <v>2.6616786904667251E-2</v>
      </c>
    </row>
    <row r="19" spans="1:20" x14ac:dyDescent="0.25">
      <c r="A19" t="s">
        <v>24</v>
      </c>
      <c r="B19" s="17">
        <v>50.820059523809562</v>
      </c>
      <c r="C19" s="17">
        <v>38.865392156862718</v>
      </c>
      <c r="D19" s="17">
        <v>43.613149791666672</v>
      </c>
      <c r="E19" s="17">
        <v>39.327001637254895</v>
      </c>
      <c r="F19" s="17"/>
      <c r="G19" s="1">
        <f t="shared" si="0"/>
        <v>10</v>
      </c>
      <c r="H19" s="4">
        <f t="shared" si="1"/>
        <v>50.820059523809562</v>
      </c>
      <c r="I19" s="4">
        <f t="shared" si="2"/>
        <v>43.613149791666672</v>
      </c>
      <c r="J19" s="4">
        <f t="shared" si="3"/>
        <v>7.2069097321428899</v>
      </c>
      <c r="K19" s="3">
        <f t="shared" si="4"/>
        <v>0.14181230403255238</v>
      </c>
      <c r="M19" s="12">
        <f t="shared" si="5"/>
        <v>4.7042131486893457E-2</v>
      </c>
      <c r="O19" s="2">
        <f>C19</f>
        <v>38.865392156862718</v>
      </c>
      <c r="P19" s="2">
        <f>E19</f>
        <v>39.327001637254895</v>
      </c>
      <c r="Q19" s="4">
        <f t="shared" si="6"/>
        <v>-0.46160948039217686</v>
      </c>
      <c r="R19" s="3">
        <f t="shared" si="7"/>
        <v>-1.1877134251703864E-2</v>
      </c>
      <c r="T19" s="12">
        <f t="shared" si="8"/>
        <v>-4.7521488580099316E-2</v>
      </c>
    </row>
    <row r="20" spans="1:20" x14ac:dyDescent="0.25">
      <c r="A20" t="s">
        <v>25</v>
      </c>
      <c r="B20" s="17">
        <v>42.526220238095256</v>
      </c>
      <c r="C20" s="17">
        <v>19.640545454545443</v>
      </c>
      <c r="D20" s="17">
        <v>39.937294133928575</v>
      </c>
      <c r="E20" s="17">
        <v>22.258599579220764</v>
      </c>
      <c r="F20" s="17"/>
      <c r="G20" s="1">
        <f t="shared" si="0"/>
        <v>11</v>
      </c>
      <c r="H20" s="4">
        <f t="shared" si="1"/>
        <v>42.526220238095256</v>
      </c>
      <c r="I20" s="4">
        <f t="shared" si="2"/>
        <v>39.937294133928575</v>
      </c>
      <c r="J20" s="4">
        <f t="shared" si="3"/>
        <v>2.5889261041666813</v>
      </c>
      <c r="K20" s="3">
        <f t="shared" si="4"/>
        <v>6.0878349631635145E-2</v>
      </c>
      <c r="M20" s="12">
        <f t="shared" si="5"/>
        <v>-3.0779837192328578E-2</v>
      </c>
      <c r="O20" s="2">
        <f>C20</f>
        <v>19.640545454545443</v>
      </c>
      <c r="P20" s="2">
        <f>E20</f>
        <v>22.258599579220764</v>
      </c>
      <c r="Q20" s="4">
        <f t="shared" si="6"/>
        <v>-2.6180541246753215</v>
      </c>
      <c r="R20" s="3">
        <f t="shared" si="7"/>
        <v>-0.13329844279194503</v>
      </c>
      <c r="T20" s="12">
        <f t="shared" si="8"/>
        <v>-0.15885919812592403</v>
      </c>
    </row>
    <row r="21" spans="1:20" x14ac:dyDescent="0.25">
      <c r="A21" t="s">
        <v>26</v>
      </c>
      <c r="B21" s="17">
        <v>61.059375000000031</v>
      </c>
      <c r="C21" s="17">
        <v>47.719338235294167</v>
      </c>
      <c r="D21" s="17">
        <v>61.179228669642825</v>
      </c>
      <c r="E21" s="17">
        <v>51.979793705882358</v>
      </c>
      <c r="F21" s="17"/>
      <c r="G21" s="1">
        <f t="shared" si="0"/>
        <v>12</v>
      </c>
      <c r="H21" s="4">
        <f t="shared" si="1"/>
        <v>61.059375000000031</v>
      </c>
      <c r="I21" s="4">
        <f t="shared" si="2"/>
        <v>61.179228669642825</v>
      </c>
      <c r="J21" s="4">
        <f t="shared" si="3"/>
        <v>-0.11985366964279365</v>
      </c>
      <c r="K21" s="3">
        <f t="shared" si="4"/>
        <v>-1.9629036432618836E-3</v>
      </c>
      <c r="M21" s="12">
        <f t="shared" si="5"/>
        <v>-0.18778623304792499</v>
      </c>
      <c r="O21" s="2">
        <f>C21</f>
        <v>47.719338235294167</v>
      </c>
      <c r="P21" s="2">
        <f>E21</f>
        <v>51.979793705882358</v>
      </c>
      <c r="Q21" s="4">
        <f t="shared" si="6"/>
        <v>-4.260455470588191</v>
      </c>
      <c r="R21" s="3">
        <f t="shared" si="7"/>
        <v>-8.9281528791970419E-2</v>
      </c>
      <c r="T21" s="12">
        <f t="shared" si="8"/>
        <v>-0.31927125679875878</v>
      </c>
    </row>
    <row r="22" spans="1:20" x14ac:dyDescent="0.25">
      <c r="A22" t="s">
        <v>32</v>
      </c>
      <c r="B22" s="17"/>
      <c r="C22" s="17"/>
      <c r="D22" s="17"/>
      <c r="E22" s="17"/>
      <c r="F22" s="17"/>
      <c r="K22" s="3"/>
      <c r="M22" s="3"/>
      <c r="O22" s="2"/>
      <c r="P22" s="2"/>
      <c r="Q22" s="4"/>
      <c r="R22" s="3"/>
      <c r="T22" s="9"/>
    </row>
    <row r="23" spans="1:20" x14ac:dyDescent="0.25">
      <c r="A23" t="s">
        <v>33</v>
      </c>
      <c r="B23" s="17">
        <v>38.203184523809576</v>
      </c>
      <c r="C23" s="17">
        <v>29.226617647058813</v>
      </c>
      <c r="D23" s="17">
        <v>37.319518845238107</v>
      </c>
      <c r="E23" s="17">
        <v>28.682316166666663</v>
      </c>
      <c r="F23" s="17"/>
      <c r="G23" s="1">
        <f t="shared" si="0"/>
        <v>1</v>
      </c>
      <c r="H23" s="4">
        <f>B23</f>
        <v>38.203184523809576</v>
      </c>
      <c r="I23" s="4">
        <f>D23</f>
        <v>37.319518845238107</v>
      </c>
      <c r="J23" s="4">
        <f t="shared" si="3"/>
        <v>0.88366567857146805</v>
      </c>
      <c r="K23" s="3">
        <f t="shared" si="4"/>
        <v>2.3130681109077081E-2</v>
      </c>
      <c r="L23" s="9"/>
      <c r="M23" s="13"/>
      <c r="O23" s="2">
        <f>C23</f>
        <v>29.226617647058813</v>
      </c>
      <c r="P23" s="2">
        <f>E23</f>
        <v>28.682316166666663</v>
      </c>
      <c r="Q23" s="4">
        <f t="shared" si="6"/>
        <v>0.54430148039214998</v>
      </c>
      <c r="R23" s="3">
        <f t="shared" si="7"/>
        <v>1.8623485172493955E-2</v>
      </c>
    </row>
    <row r="24" spans="1:20" x14ac:dyDescent="0.25">
      <c r="A24" t="s">
        <v>34</v>
      </c>
      <c r="B24" s="17">
        <v>25.792343749999993</v>
      </c>
      <c r="C24" s="17">
        <v>19.83238636363636</v>
      </c>
      <c r="D24" s="17">
        <v>39.191950515625038</v>
      </c>
      <c r="E24" s="17">
        <v>41.364076687500003</v>
      </c>
      <c r="F24" s="17"/>
      <c r="G24" s="1">
        <f t="shared" si="0"/>
        <v>2</v>
      </c>
      <c r="H24" s="4">
        <f t="shared" ref="H24:H34" si="9">B24</f>
        <v>25.792343749999993</v>
      </c>
      <c r="I24" s="4">
        <f t="shared" ref="I24:I34" si="10">D24</f>
        <v>39.191950515625038</v>
      </c>
      <c r="J24" s="4">
        <f t="shared" si="3"/>
        <v>-13.399606765625045</v>
      </c>
      <c r="K24" s="3">
        <f t="shared" si="4"/>
        <v>-0.51951877252818668</v>
      </c>
      <c r="L24" s="11"/>
      <c r="M24" s="13"/>
      <c r="O24" s="2">
        <f>C24</f>
        <v>19.83238636363636</v>
      </c>
      <c r="P24" s="2">
        <f>E24</f>
        <v>41.364076687500003</v>
      </c>
      <c r="Q24" s="4">
        <f t="shared" si="6"/>
        <v>-21.531690323863643</v>
      </c>
      <c r="R24" s="3">
        <f t="shared" si="7"/>
        <v>-1.0856832823377744</v>
      </c>
    </row>
    <row r="25" spans="1:20" x14ac:dyDescent="0.25">
      <c r="A25" t="s">
        <v>35</v>
      </c>
      <c r="B25" s="17">
        <v>26.666304347826102</v>
      </c>
      <c r="C25" s="17">
        <v>22.817718832891238</v>
      </c>
      <c r="D25" s="17">
        <v>23.489427097826098</v>
      </c>
      <c r="E25" s="17">
        <v>21.009098151193633</v>
      </c>
      <c r="F25" s="17"/>
      <c r="G25" s="1">
        <f t="shared" si="0"/>
        <v>3</v>
      </c>
      <c r="H25" s="4">
        <f t="shared" si="9"/>
        <v>26.666304347826102</v>
      </c>
      <c r="I25" s="4">
        <f t="shared" si="10"/>
        <v>23.489427097826098</v>
      </c>
      <c r="J25" s="4">
        <f t="shared" si="3"/>
        <v>3.176877250000004</v>
      </c>
      <c r="K25" s="3">
        <f t="shared" si="4"/>
        <v>0.1191345155504831</v>
      </c>
      <c r="L25" s="9"/>
      <c r="M25" s="13"/>
      <c r="O25" s="2">
        <f>C25</f>
        <v>22.817718832891238</v>
      </c>
      <c r="P25" s="2">
        <f>E25</f>
        <v>21.009098151193633</v>
      </c>
      <c r="Q25" s="4">
        <f t="shared" si="6"/>
        <v>1.8086206816976045</v>
      </c>
      <c r="R25" s="3">
        <f t="shared" si="7"/>
        <v>7.9263869230017756E-2</v>
      </c>
    </row>
    <row r="26" spans="1:20" x14ac:dyDescent="0.25">
      <c r="A26" t="s">
        <v>36</v>
      </c>
      <c r="B26" s="17">
        <v>23.48374999999999</v>
      </c>
      <c r="C26" s="17">
        <v>18.060174999999994</v>
      </c>
      <c r="D26" s="17">
        <v>22.540401056250008</v>
      </c>
      <c r="E26" s="17">
        <v>17.947010387499997</v>
      </c>
      <c r="F26" s="17"/>
      <c r="G26" s="1">
        <f t="shared" si="0"/>
        <v>4</v>
      </c>
      <c r="H26" s="4">
        <f t="shared" si="9"/>
        <v>23.48374999999999</v>
      </c>
      <c r="I26" s="4">
        <f t="shared" si="10"/>
        <v>22.540401056250008</v>
      </c>
      <c r="J26" s="4">
        <f t="shared" si="3"/>
        <v>0.94334894374998157</v>
      </c>
      <c r="K26" s="3">
        <f t="shared" si="4"/>
        <v>4.0170285569808145E-2</v>
      </c>
      <c r="L26" s="9"/>
      <c r="M26" s="13"/>
      <c r="O26" s="2">
        <f>C26</f>
        <v>18.060174999999994</v>
      </c>
      <c r="P26" s="2">
        <f>E26</f>
        <v>17.947010387499997</v>
      </c>
      <c r="Q26" s="4">
        <f t="shared" si="6"/>
        <v>0.11316461249999676</v>
      </c>
      <c r="R26" s="3">
        <f t="shared" si="7"/>
        <v>6.2659754127519143E-3</v>
      </c>
    </row>
    <row r="27" spans="1:20" x14ac:dyDescent="0.25">
      <c r="A27" t="s">
        <v>37</v>
      </c>
      <c r="B27" s="17">
        <v>21.040454545454537</v>
      </c>
      <c r="C27" s="17">
        <v>12.475484693877554</v>
      </c>
      <c r="D27" s="17">
        <v>20.908174713068192</v>
      </c>
      <c r="E27" s="17">
        <v>13.381360528061224</v>
      </c>
      <c r="F27" s="17"/>
      <c r="G27" s="1">
        <f t="shared" si="0"/>
        <v>5</v>
      </c>
      <c r="H27" s="4">
        <f t="shared" si="9"/>
        <v>21.040454545454537</v>
      </c>
      <c r="I27" s="4">
        <f t="shared" si="10"/>
        <v>20.908174713068192</v>
      </c>
      <c r="J27" s="4">
        <f t="shared" si="3"/>
        <v>0.13227983238634522</v>
      </c>
      <c r="K27" s="3">
        <f t="shared" si="4"/>
        <v>6.2869284549236237E-3</v>
      </c>
      <c r="L27" s="9"/>
      <c r="M27" s="13"/>
      <c r="O27" s="2">
        <f>C27</f>
        <v>12.475484693877554</v>
      </c>
      <c r="P27" s="2">
        <f>E27</f>
        <v>13.381360528061224</v>
      </c>
      <c r="Q27" s="4">
        <f t="shared" si="6"/>
        <v>-0.90587583418366968</v>
      </c>
      <c r="R27" s="3">
        <f t="shared" si="7"/>
        <v>-7.2612476101087731E-2</v>
      </c>
    </row>
    <row r="28" spans="1:20" x14ac:dyDescent="0.25">
      <c r="A28" t="s">
        <v>38</v>
      </c>
      <c r="B28" s="17">
        <v>34.064857954545445</v>
      </c>
      <c r="C28" s="17">
        <v>24.410380434782599</v>
      </c>
      <c r="D28" s="17">
        <v>33.459301596590905</v>
      </c>
      <c r="E28" s="17">
        <v>26.303360505434778</v>
      </c>
      <c r="F28" s="17"/>
      <c r="G28" s="1">
        <f t="shared" si="0"/>
        <v>6</v>
      </c>
      <c r="H28" s="4">
        <f t="shared" si="9"/>
        <v>34.064857954545445</v>
      </c>
      <c r="I28" s="4">
        <f t="shared" si="10"/>
        <v>33.459301596590905</v>
      </c>
      <c r="J28" s="4">
        <f t="shared" si="3"/>
        <v>0.60555635795454066</v>
      </c>
      <c r="K28" s="3">
        <f t="shared" si="4"/>
        <v>1.7776570762824455E-2</v>
      </c>
      <c r="L28" s="9"/>
      <c r="M28" s="13"/>
      <c r="O28" s="2">
        <f>C28</f>
        <v>24.410380434782599</v>
      </c>
      <c r="P28" s="2">
        <f>E28</f>
        <v>26.303360505434778</v>
      </c>
      <c r="Q28" s="4">
        <f t="shared" si="6"/>
        <v>-1.8929800706521789</v>
      </c>
      <c r="R28" s="3">
        <f t="shared" si="7"/>
        <v>-7.7548159305000114E-2</v>
      </c>
    </row>
    <row r="29" spans="1:20" x14ac:dyDescent="0.25">
      <c r="A29" t="s">
        <v>39</v>
      </c>
      <c r="B29" s="17">
        <v>46.394156249999995</v>
      </c>
      <c r="C29" s="17">
        <v>32.605023584905638</v>
      </c>
      <c r="D29" s="17">
        <v>46.261390628125021</v>
      </c>
      <c r="E29" s="17">
        <v>33.049475242924522</v>
      </c>
      <c r="F29" s="17"/>
      <c r="G29" s="1">
        <f t="shared" si="0"/>
        <v>7</v>
      </c>
      <c r="H29" s="4">
        <f t="shared" si="9"/>
        <v>46.394156249999995</v>
      </c>
      <c r="I29" s="4">
        <f t="shared" si="10"/>
        <v>46.261390628125021</v>
      </c>
      <c r="J29" s="4">
        <f t="shared" si="3"/>
        <v>0.13276562187497376</v>
      </c>
      <c r="K29" s="3">
        <f t="shared" si="4"/>
        <v>2.8616884669601847E-3</v>
      </c>
      <c r="L29" s="9"/>
      <c r="M29" s="13"/>
      <c r="O29" s="2">
        <f>C29</f>
        <v>32.605023584905638</v>
      </c>
      <c r="P29" s="2">
        <f>E29</f>
        <v>33.049475242924522</v>
      </c>
      <c r="Q29" s="4">
        <f t="shared" si="6"/>
        <v>-0.44445165801888464</v>
      </c>
      <c r="R29" s="3">
        <f t="shared" si="7"/>
        <v>-1.3631385877133416E-2</v>
      </c>
    </row>
    <row r="30" spans="1:20" x14ac:dyDescent="0.25">
      <c r="A30" t="s">
        <v>40</v>
      </c>
      <c r="B30" s="17">
        <v>35.093233695652181</v>
      </c>
      <c r="C30" s="17">
        <v>25.677393617021259</v>
      </c>
      <c r="D30" s="17">
        <v>34.904744105978274</v>
      </c>
      <c r="E30" s="17">
        <v>25.081925973404232</v>
      </c>
      <c r="F30" s="17"/>
      <c r="G30" s="1">
        <f t="shared" si="0"/>
        <v>8</v>
      </c>
      <c r="H30" s="4">
        <f t="shared" si="9"/>
        <v>35.093233695652181</v>
      </c>
      <c r="I30" s="4">
        <f t="shared" si="10"/>
        <v>34.904744105978274</v>
      </c>
      <c r="J30" s="4">
        <f t="shared" si="3"/>
        <v>0.18848958967390672</v>
      </c>
      <c r="K30" s="3">
        <f t="shared" si="4"/>
        <v>5.3711091804360947E-3</v>
      </c>
      <c r="L30" s="9"/>
      <c r="M30" s="13"/>
      <c r="O30" s="2">
        <f>C30</f>
        <v>25.677393617021259</v>
      </c>
      <c r="P30" s="2">
        <f>E30</f>
        <v>25.081925973404232</v>
      </c>
      <c r="Q30" s="4">
        <f t="shared" si="6"/>
        <v>0.59546764361702742</v>
      </c>
      <c r="R30" s="3">
        <f t="shared" si="7"/>
        <v>2.31903460490748E-2</v>
      </c>
    </row>
    <row r="31" spans="1:20" x14ac:dyDescent="0.25">
      <c r="A31" t="s">
        <v>41</v>
      </c>
      <c r="B31" s="17">
        <v>44.522937499999976</v>
      </c>
      <c r="C31" s="17">
        <v>29.680174999999991</v>
      </c>
      <c r="D31" s="17">
        <v>44.293575509374975</v>
      </c>
      <c r="E31" s="17">
        <v>29.62378748250001</v>
      </c>
      <c r="F31" s="17"/>
      <c r="G31" s="1">
        <f t="shared" si="0"/>
        <v>9</v>
      </c>
      <c r="H31" s="4">
        <f t="shared" si="9"/>
        <v>44.522937499999976</v>
      </c>
      <c r="I31" s="4">
        <f t="shared" si="10"/>
        <v>44.293575509374975</v>
      </c>
      <c r="J31" s="4">
        <f t="shared" si="3"/>
        <v>0.22936199062500151</v>
      </c>
      <c r="K31" s="3">
        <f t="shared" si="4"/>
        <v>5.151546674677555E-3</v>
      </c>
      <c r="L31" s="9"/>
      <c r="M31" s="13"/>
      <c r="O31" s="2">
        <f>C31</f>
        <v>29.680174999999991</v>
      </c>
      <c r="P31" s="2">
        <f>E31</f>
        <v>29.62378748250001</v>
      </c>
      <c r="Q31" s="4">
        <f t="shared" si="6"/>
        <v>5.6387517499981499E-2</v>
      </c>
      <c r="R31" s="3">
        <f t="shared" si="7"/>
        <v>1.8998377704976981E-3</v>
      </c>
    </row>
    <row r="32" spans="1:20" x14ac:dyDescent="0.25">
      <c r="A32" t="s">
        <v>42</v>
      </c>
      <c r="B32" s="17">
        <v>37.243693181818188</v>
      </c>
      <c r="C32" s="17">
        <v>23.673622448979582</v>
      </c>
      <c r="D32" s="17">
        <v>35.63525096590908</v>
      </c>
      <c r="E32" s="17">
        <v>25.092034428571434</v>
      </c>
      <c r="F32" s="17"/>
      <c r="G32" s="1">
        <f t="shared" si="0"/>
        <v>10</v>
      </c>
      <c r="H32" s="4">
        <f t="shared" si="9"/>
        <v>37.243693181818188</v>
      </c>
      <c r="I32" s="4">
        <f t="shared" si="10"/>
        <v>35.63525096590908</v>
      </c>
      <c r="J32" s="4">
        <f t="shared" si="3"/>
        <v>1.6084422159091076</v>
      </c>
      <c r="K32" s="3">
        <f t="shared" si="4"/>
        <v>4.3186968812596843E-2</v>
      </c>
      <c r="L32" s="9"/>
      <c r="M32" s="13"/>
      <c r="O32" s="2">
        <f>C32</f>
        <v>23.673622448979582</v>
      </c>
      <c r="P32" s="2">
        <f>E32</f>
        <v>25.092034428571434</v>
      </c>
      <c r="Q32" s="4">
        <f t="shared" si="6"/>
        <v>-1.4184119795918519</v>
      </c>
      <c r="R32" s="3">
        <f t="shared" si="7"/>
        <v>-5.9915291064929127E-2</v>
      </c>
    </row>
    <row r="33" spans="1:18" x14ac:dyDescent="0.25">
      <c r="A33" t="s">
        <v>43</v>
      </c>
      <c r="B33" s="17">
        <v>32.557797619047641</v>
      </c>
      <c r="C33" s="17">
        <v>27.560103896103918</v>
      </c>
      <c r="D33" s="17">
        <v>34.396406238095238</v>
      </c>
      <c r="E33" s="17">
        <v>30.942346322077924</v>
      </c>
      <c r="F33" s="17"/>
      <c r="G33" s="1">
        <f t="shared" si="0"/>
        <v>11</v>
      </c>
      <c r="H33" s="4">
        <f t="shared" si="9"/>
        <v>32.557797619047641</v>
      </c>
      <c r="I33" s="4">
        <f t="shared" si="10"/>
        <v>34.396406238095238</v>
      </c>
      <c r="J33" s="4">
        <f t="shared" si="3"/>
        <v>-1.8386086190475979</v>
      </c>
      <c r="K33" s="3">
        <f t="shared" si="4"/>
        <v>-5.647214349572395E-2</v>
      </c>
      <c r="L33" s="9"/>
      <c r="O33" s="2">
        <f>C33</f>
        <v>27.560103896103918</v>
      </c>
      <c r="P33" s="2">
        <f>E33</f>
        <v>30.942346322077924</v>
      </c>
      <c r="Q33" s="4">
        <f t="shared" si="6"/>
        <v>-3.382242425974006</v>
      </c>
      <c r="R33" s="3">
        <f t="shared" si="7"/>
        <v>-0.12272241203169566</v>
      </c>
    </row>
    <row r="34" spans="1:18" x14ac:dyDescent="0.25">
      <c r="A34" t="s">
        <v>44</v>
      </c>
      <c r="B34" s="17">
        <v>34.121875000000003</v>
      </c>
      <c r="C34" s="17">
        <v>27.425872641509415</v>
      </c>
      <c r="D34" s="17">
        <v>35.399200540624989</v>
      </c>
      <c r="E34" s="17">
        <v>30.704333712264162</v>
      </c>
      <c r="F34" s="17"/>
      <c r="G34" s="1">
        <f t="shared" si="0"/>
        <v>12</v>
      </c>
      <c r="H34" s="4">
        <f t="shared" si="9"/>
        <v>34.121875000000003</v>
      </c>
      <c r="I34" s="4">
        <f t="shared" si="10"/>
        <v>35.399200540624989</v>
      </c>
      <c r="J34" s="4">
        <f t="shared" si="3"/>
        <v>-1.2773255406249859</v>
      </c>
      <c r="K34" s="3">
        <f t="shared" si="4"/>
        <v>-3.743421311475368E-2</v>
      </c>
      <c r="L34" s="9"/>
      <c r="O34" s="2">
        <f>C34</f>
        <v>27.425872641509415</v>
      </c>
      <c r="P34" s="2">
        <f>E34</f>
        <v>30.704333712264162</v>
      </c>
      <c r="Q34" s="4">
        <f t="shared" si="6"/>
        <v>-3.2784610707547479</v>
      </c>
      <c r="R34" s="3">
        <f t="shared" si="7"/>
        <v>-0.11953898837088431</v>
      </c>
    </row>
    <row r="35" spans="1:18" x14ac:dyDescent="0.25">
      <c r="A35" t="s">
        <v>45</v>
      </c>
      <c r="B35" s="17"/>
      <c r="C35" s="17"/>
      <c r="D35" s="17"/>
      <c r="E35" s="17"/>
      <c r="F35" s="17"/>
      <c r="K35" s="3"/>
      <c r="O35" s="2"/>
      <c r="P35" s="2"/>
      <c r="Q35" s="4"/>
      <c r="R35" s="3"/>
    </row>
    <row r="36" spans="1:18" x14ac:dyDescent="0.25">
      <c r="A36" t="s">
        <v>46</v>
      </c>
      <c r="B36" s="17">
        <v>49.499943181818189</v>
      </c>
      <c r="C36" s="17">
        <v>35.778698979591873</v>
      </c>
      <c r="D36" s="17">
        <v>53.585771775568176</v>
      </c>
      <c r="E36" s="17">
        <v>39.981305267857181</v>
      </c>
      <c r="F36" s="17"/>
      <c r="G36" s="1">
        <f t="shared" si="0"/>
        <v>1</v>
      </c>
      <c r="H36" s="4">
        <f>B36</f>
        <v>49.499943181818189</v>
      </c>
      <c r="I36" s="4">
        <f>D36</f>
        <v>53.585771775568176</v>
      </c>
      <c r="J36" s="4">
        <f t="shared" si="3"/>
        <v>-4.0858285937499872</v>
      </c>
      <c r="K36" s="3">
        <f t="shared" si="4"/>
        <v>-8.2542086538207424E-2</v>
      </c>
      <c r="O36" s="2">
        <f>C36</f>
        <v>35.778698979591873</v>
      </c>
      <c r="P36" s="2">
        <f>E36</f>
        <v>39.981305267857181</v>
      </c>
      <c r="Q36" s="4">
        <f t="shared" si="6"/>
        <v>-4.2026062882653079</v>
      </c>
      <c r="R36" s="3">
        <f t="shared" si="7"/>
        <v>-0.11746112653963381</v>
      </c>
    </row>
    <row r="37" spans="1:18" x14ac:dyDescent="0.25">
      <c r="A37" t="s">
        <v>47</v>
      </c>
      <c r="B37" s="17">
        <v>30.076755952380982</v>
      </c>
      <c r="C37" s="17">
        <v>25.936222222222209</v>
      </c>
      <c r="D37" s="17">
        <v>31.142244556547595</v>
      </c>
      <c r="E37" s="17">
        <v>27.21814812222221</v>
      </c>
      <c r="F37" s="17"/>
      <c r="G37" s="1">
        <f t="shared" si="0"/>
        <v>2</v>
      </c>
      <c r="H37" s="4">
        <f t="shared" ref="H37:H47" si="11">B37</f>
        <v>30.076755952380982</v>
      </c>
      <c r="I37" s="4">
        <f t="shared" ref="I37:I47" si="12">D37</f>
        <v>31.142244556547595</v>
      </c>
      <c r="J37" s="4">
        <f t="shared" si="3"/>
        <v>-1.0654886041666138</v>
      </c>
      <c r="K37" s="3">
        <f t="shared" si="4"/>
        <v>-3.5425649157560357E-2</v>
      </c>
      <c r="O37" s="2">
        <f>C37</f>
        <v>25.936222222222209</v>
      </c>
      <c r="P37" s="2">
        <f>E37</f>
        <v>27.21814812222221</v>
      </c>
      <c r="Q37" s="4">
        <f t="shared" si="6"/>
        <v>-1.281925900000001</v>
      </c>
      <c r="R37" s="3">
        <f t="shared" si="7"/>
        <v>-4.9426084069469613E-2</v>
      </c>
    </row>
    <row r="38" spans="1:18" x14ac:dyDescent="0.25">
      <c r="A38" t="s">
        <v>48</v>
      </c>
      <c r="B38" s="17">
        <v>29.375178571428552</v>
      </c>
      <c r="C38" s="17">
        <v>27.380977995110037</v>
      </c>
      <c r="D38" s="17">
        <v>29.971388913690465</v>
      </c>
      <c r="E38" s="17">
        <v>27.665731452322728</v>
      </c>
      <c r="F38" s="17"/>
      <c r="G38" s="1">
        <f t="shared" si="0"/>
        <v>3</v>
      </c>
      <c r="H38" s="4">
        <f t="shared" si="11"/>
        <v>29.375178571428552</v>
      </c>
      <c r="I38" s="4">
        <f t="shared" si="12"/>
        <v>29.971388913690465</v>
      </c>
      <c r="J38" s="4">
        <f t="shared" si="3"/>
        <v>-0.59621034226191227</v>
      </c>
      <c r="K38" s="3">
        <f t="shared" si="4"/>
        <v>-2.0296398907403059E-2</v>
      </c>
      <c r="O38" s="2">
        <f>C38</f>
        <v>27.380977995110037</v>
      </c>
      <c r="P38" s="2">
        <f>E38</f>
        <v>27.665731452322728</v>
      </c>
      <c r="Q38" s="4">
        <f t="shared" si="6"/>
        <v>-0.28475345721269107</v>
      </c>
      <c r="R38" s="3">
        <f t="shared" si="7"/>
        <v>-1.0399681752183766E-2</v>
      </c>
    </row>
    <row r="39" spans="1:18" x14ac:dyDescent="0.25">
      <c r="A39" t="s">
        <v>49</v>
      </c>
      <c r="B39" s="17">
        <v>34.447272727272718</v>
      </c>
      <c r="C39" s="17">
        <v>21.992499999999993</v>
      </c>
      <c r="D39" s="17">
        <v>34.815724428977312</v>
      </c>
      <c r="E39" s="17">
        <v>22.792959709239131</v>
      </c>
      <c r="F39" s="17"/>
      <c r="G39" s="1">
        <f t="shared" si="0"/>
        <v>4</v>
      </c>
      <c r="H39" s="4">
        <f t="shared" si="11"/>
        <v>34.447272727272718</v>
      </c>
      <c r="I39" s="4">
        <f t="shared" si="12"/>
        <v>34.815724428977312</v>
      </c>
      <c r="J39" s="4">
        <f t="shared" si="3"/>
        <v>-0.3684517017045934</v>
      </c>
      <c r="K39" s="3">
        <f t="shared" si="4"/>
        <v>-1.0696106615513904E-2</v>
      </c>
      <c r="O39" s="2">
        <f>C39</f>
        <v>21.992499999999993</v>
      </c>
      <c r="P39" s="2">
        <f>E39</f>
        <v>22.792959709239131</v>
      </c>
      <c r="Q39" s="4">
        <f t="shared" si="6"/>
        <v>-0.80045970923913856</v>
      </c>
      <c r="R39" s="3">
        <f t="shared" si="7"/>
        <v>-3.6396940285967433E-2</v>
      </c>
    </row>
    <row r="40" spans="1:18" x14ac:dyDescent="0.25">
      <c r="A40" t="s">
        <v>50</v>
      </c>
      <c r="B40" s="17">
        <v>33.727642045454544</v>
      </c>
      <c r="C40" s="17">
        <v>21.569362244897942</v>
      </c>
      <c r="D40" s="17">
        <v>33.556347062500031</v>
      </c>
      <c r="E40" s="17">
        <v>21.644917079081637</v>
      </c>
      <c r="F40" s="17"/>
      <c r="G40" s="1">
        <f t="shared" si="0"/>
        <v>5</v>
      </c>
      <c r="H40" s="4">
        <f t="shared" si="11"/>
        <v>33.727642045454544</v>
      </c>
      <c r="I40" s="4">
        <f t="shared" si="12"/>
        <v>33.556347062500031</v>
      </c>
      <c r="J40" s="4">
        <f t="shared" si="3"/>
        <v>0.17129498295451384</v>
      </c>
      <c r="K40" s="3">
        <f t="shared" si="4"/>
        <v>5.0787713746386597E-3</v>
      </c>
      <c r="O40" s="2">
        <f>C40</f>
        <v>21.569362244897942</v>
      </c>
      <c r="P40" s="2">
        <f>E40</f>
        <v>21.644917079081637</v>
      </c>
      <c r="Q40" s="4">
        <f t="shared" si="6"/>
        <v>-7.5554834183694908E-2</v>
      </c>
      <c r="R40" s="3">
        <f t="shared" si="7"/>
        <v>-3.5028775225640616E-3</v>
      </c>
    </row>
    <row r="41" spans="1:18" x14ac:dyDescent="0.25">
      <c r="A41" t="s">
        <v>51</v>
      </c>
      <c r="B41" s="17">
        <v>39.857249999999993</v>
      </c>
      <c r="C41" s="17">
        <v>20.329999999999998</v>
      </c>
      <c r="D41" s="17">
        <v>39.392502612500024</v>
      </c>
      <c r="E41" s="17">
        <v>20.900459758620674</v>
      </c>
      <c r="F41" s="17"/>
      <c r="G41" s="1">
        <f t="shared" si="0"/>
        <v>6</v>
      </c>
      <c r="H41" s="4">
        <f t="shared" si="11"/>
        <v>39.857249999999993</v>
      </c>
      <c r="I41" s="4">
        <f t="shared" si="12"/>
        <v>39.392502612500024</v>
      </c>
      <c r="J41" s="4">
        <f t="shared" si="3"/>
        <v>0.46474738749996902</v>
      </c>
      <c r="K41" s="3">
        <f t="shared" si="4"/>
        <v>1.1660297373751804E-2</v>
      </c>
      <c r="O41" s="2">
        <f>C41</f>
        <v>20.329999999999998</v>
      </c>
      <c r="P41" s="2">
        <f>E41</f>
        <v>20.900459758620674</v>
      </c>
      <c r="Q41" s="4">
        <f t="shared" si="6"/>
        <v>-0.57045975862067522</v>
      </c>
      <c r="R41" s="3">
        <f t="shared" si="7"/>
        <v>-2.8059997964617573E-2</v>
      </c>
    </row>
    <row r="42" spans="1:18" x14ac:dyDescent="0.25">
      <c r="A42" t="s">
        <v>52</v>
      </c>
      <c r="B42" s="17">
        <v>44.038551136363658</v>
      </c>
      <c r="C42" s="17">
        <v>27.544336734693893</v>
      </c>
      <c r="D42" s="17">
        <v>40.15476928124999</v>
      </c>
      <c r="E42" s="17">
        <v>27.138792867403307</v>
      </c>
      <c r="F42" s="17"/>
      <c r="G42" s="1">
        <f t="shared" si="0"/>
        <v>7</v>
      </c>
      <c r="H42" s="4">
        <f t="shared" si="11"/>
        <v>44.038551136363658</v>
      </c>
      <c r="I42" s="4">
        <f t="shared" si="12"/>
        <v>40.15476928124999</v>
      </c>
      <c r="J42" s="4">
        <f t="shared" si="3"/>
        <v>3.8837818551136678</v>
      </c>
      <c r="K42" s="3">
        <f t="shared" si="4"/>
        <v>8.8190500252555731E-2</v>
      </c>
      <c r="O42" s="2">
        <f>C42</f>
        <v>27.544336734693893</v>
      </c>
      <c r="P42" s="2">
        <f>E42</f>
        <v>27.138792867403307</v>
      </c>
      <c r="Q42" s="4">
        <f t="shared" si="6"/>
        <v>0.40554386729058578</v>
      </c>
      <c r="R42" s="3">
        <f t="shared" si="7"/>
        <v>1.4723312134787286E-2</v>
      </c>
    </row>
    <row r="43" spans="1:18" x14ac:dyDescent="0.25">
      <c r="A43" t="s">
        <v>53</v>
      </c>
      <c r="B43" s="17">
        <v>40.478153409090929</v>
      </c>
      <c r="C43" s="17">
        <v>32.297984693877538</v>
      </c>
      <c r="D43" s="17">
        <v>39.192845647727282</v>
      </c>
      <c r="E43" s="17">
        <v>32.959732145408147</v>
      </c>
      <c r="F43" s="17"/>
      <c r="G43" s="1">
        <f t="shared" si="0"/>
        <v>8</v>
      </c>
      <c r="H43" s="4">
        <f t="shared" si="11"/>
        <v>40.478153409090929</v>
      </c>
      <c r="I43" s="4">
        <f t="shared" si="12"/>
        <v>39.192845647727282</v>
      </c>
      <c r="J43" s="4">
        <f t="shared" si="3"/>
        <v>1.2853077613636472</v>
      </c>
      <c r="K43" s="3">
        <f t="shared" si="4"/>
        <v>3.1753122440486177E-2</v>
      </c>
      <c r="O43" s="2">
        <f>C43</f>
        <v>32.297984693877538</v>
      </c>
      <c r="P43" s="2">
        <f>E43</f>
        <v>32.959732145408147</v>
      </c>
      <c r="Q43" s="4">
        <f t="shared" si="6"/>
        <v>-0.66174745153060854</v>
      </c>
      <c r="R43" s="3">
        <f t="shared" si="7"/>
        <v>-2.0488815565512686E-2</v>
      </c>
    </row>
    <row r="44" spans="1:18" x14ac:dyDescent="0.25">
      <c r="A44" t="s">
        <v>54</v>
      </c>
      <c r="B44" s="17">
        <v>36.77300000000001</v>
      </c>
      <c r="C44" s="17">
        <v>25.354525000000002</v>
      </c>
      <c r="D44" s="17">
        <v>37.18185675937498</v>
      </c>
      <c r="E44" s="17">
        <v>26.089024999999992</v>
      </c>
      <c r="F44" s="17"/>
      <c r="G44" s="1">
        <f t="shared" si="0"/>
        <v>9</v>
      </c>
      <c r="H44" s="4">
        <f t="shared" si="11"/>
        <v>36.77300000000001</v>
      </c>
      <c r="I44" s="4">
        <f t="shared" si="12"/>
        <v>37.18185675937498</v>
      </c>
      <c r="J44" s="4">
        <f t="shared" si="3"/>
        <v>-0.40885675937497012</v>
      </c>
      <c r="K44" s="3">
        <f t="shared" si="4"/>
        <v>-1.111839554496424E-2</v>
      </c>
      <c r="O44" s="2">
        <f>C44</f>
        <v>25.354525000000002</v>
      </c>
      <c r="P44" s="2">
        <f>E44</f>
        <v>26.089024999999992</v>
      </c>
      <c r="Q44" s="4">
        <f t="shared" si="6"/>
        <v>-0.73449999999998994</v>
      </c>
      <c r="R44" s="3">
        <f t="shared" si="7"/>
        <v>-2.8969187945741041E-2</v>
      </c>
    </row>
    <row r="45" spans="1:18" x14ac:dyDescent="0.25">
      <c r="A45" t="s">
        <v>55</v>
      </c>
      <c r="B45" s="17">
        <v>39.6023641304348</v>
      </c>
      <c r="C45" s="17">
        <v>26.316861702127657</v>
      </c>
      <c r="D45" s="17">
        <v>42.412029823863641</v>
      </c>
      <c r="E45" s="17">
        <v>28.65940375338754</v>
      </c>
      <c r="F45" s="17"/>
      <c r="G45" s="1">
        <f t="shared" si="0"/>
        <v>10</v>
      </c>
      <c r="H45" s="4">
        <f t="shared" si="11"/>
        <v>39.6023641304348</v>
      </c>
      <c r="I45" s="4">
        <f t="shared" si="12"/>
        <v>42.412029823863641</v>
      </c>
      <c r="J45" s="4">
        <f t="shared" si="3"/>
        <v>-2.8096656934288404</v>
      </c>
      <c r="K45" s="3">
        <f t="shared" si="4"/>
        <v>-7.094691832474681E-2</v>
      </c>
      <c r="O45" s="2">
        <f>C45</f>
        <v>26.316861702127657</v>
      </c>
      <c r="P45" s="2">
        <f>E45</f>
        <v>28.65940375338754</v>
      </c>
      <c r="Q45" s="4">
        <f t="shared" si="6"/>
        <v>-2.3425420512598834</v>
      </c>
      <c r="R45" s="3">
        <f t="shared" si="7"/>
        <v>-8.9012971142774761E-2</v>
      </c>
    </row>
    <row r="46" spans="1:18" x14ac:dyDescent="0.25">
      <c r="A46" t="s">
        <v>56</v>
      </c>
      <c r="B46" s="17">
        <v>36.299781250000002</v>
      </c>
      <c r="C46" s="17">
        <v>23.727562814070343</v>
      </c>
      <c r="D46" s="17">
        <v>40.478473937499977</v>
      </c>
      <c r="E46" s="17">
        <v>28.994865172413796</v>
      </c>
      <c r="F46" s="17"/>
      <c r="G46" s="1">
        <f t="shared" si="0"/>
        <v>11</v>
      </c>
      <c r="H46" s="4">
        <f t="shared" si="11"/>
        <v>36.299781250000002</v>
      </c>
      <c r="I46" s="4">
        <f t="shared" si="12"/>
        <v>40.478473937499977</v>
      </c>
      <c r="J46" s="4">
        <f t="shared" si="3"/>
        <v>-4.178692687499975</v>
      </c>
      <c r="K46" s="3">
        <f t="shared" si="4"/>
        <v>-0.11511619474290839</v>
      </c>
      <c r="O46" s="2">
        <f>C46</f>
        <v>23.727562814070343</v>
      </c>
      <c r="P46" s="2">
        <f>E46</f>
        <v>28.994865172413796</v>
      </c>
      <c r="Q46" s="4">
        <f t="shared" si="6"/>
        <v>-5.2673023583434535</v>
      </c>
      <c r="R46" s="3">
        <f t="shared" si="7"/>
        <v>-0.2219908719499824</v>
      </c>
    </row>
    <row r="47" spans="1:18" x14ac:dyDescent="0.25">
      <c r="A47" t="s">
        <v>57</v>
      </c>
      <c r="B47" s="17">
        <v>44.037380952380914</v>
      </c>
      <c r="C47" s="17">
        <v>34.157788697788675</v>
      </c>
      <c r="D47" s="17">
        <v>68.783544018750007</v>
      </c>
      <c r="E47" s="17">
        <v>61.516178202500008</v>
      </c>
      <c r="F47" s="17"/>
      <c r="G47" s="1">
        <f t="shared" si="0"/>
        <v>12</v>
      </c>
      <c r="H47" s="4">
        <f t="shared" si="11"/>
        <v>44.037380952380914</v>
      </c>
      <c r="I47" s="4">
        <f t="shared" si="12"/>
        <v>68.783544018750007</v>
      </c>
      <c r="J47" s="4">
        <f t="shared" si="3"/>
        <v>-24.746163066369093</v>
      </c>
      <c r="K47" s="3">
        <f t="shared" si="4"/>
        <v>-0.56193539513914192</v>
      </c>
      <c r="O47" s="2">
        <f>C47</f>
        <v>34.157788697788675</v>
      </c>
      <c r="P47" s="2">
        <f>E47</f>
        <v>61.516178202500008</v>
      </c>
      <c r="Q47" s="4">
        <f t="shared" si="6"/>
        <v>-27.358389504711333</v>
      </c>
      <c r="R47" s="3">
        <f t="shared" si="7"/>
        <v>-0.80094147038512697</v>
      </c>
    </row>
  </sheetData>
  <mergeCells count="2">
    <mergeCell ref="H8:K8"/>
    <mergeCell ref="O8:R8"/>
  </mergeCells>
  <pageMargins left="0.7" right="0.7" top="0.75" bottom="0.75" header="0.3" footer="0.3"/>
  <pageSetup orientation="portrait" r:id="rId1"/>
  <headerFooter>
    <oddHeader>&amp;R&amp;"Calibri"&amp;12&amp;K000000 Interne&amp;1#_x000D_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A6F8-3525-4637-8223-6473517E51EF}">
  <dimension ref="A1:T47"/>
  <sheetViews>
    <sheetView showGridLines="0" zoomScale="85" zoomScaleNormal="85" workbookViewId="0">
      <selection activeCell="V8" sqref="V8"/>
    </sheetView>
  </sheetViews>
  <sheetFormatPr baseColWidth="10" defaultRowHeight="15" x14ac:dyDescent="0.25"/>
  <cols>
    <col min="1" max="1" width="21" bestFit="1" customWidth="1"/>
    <col min="2" max="2" width="24" bestFit="1" customWidth="1"/>
    <col min="3" max="3" width="9.7109375" bestFit="1" customWidth="1"/>
    <col min="4" max="4" width="20.28515625" bestFit="1" customWidth="1"/>
    <col min="5" max="5" width="9.7109375" bestFit="1" customWidth="1"/>
    <col min="6" max="6" width="9.7109375" customWidth="1"/>
    <col min="7" max="7" width="5.42578125" style="1" bestFit="1" customWidth="1"/>
    <col min="8" max="9" width="12.5703125" style="4" customWidth="1"/>
    <col min="10" max="10" width="8.28515625" style="4" bestFit="1" customWidth="1"/>
    <col min="11" max="11" width="13.5703125" style="4" bestFit="1" customWidth="1"/>
    <col min="12" max="12" width="1.5703125" customWidth="1"/>
    <col min="13" max="13" width="14.42578125" bestFit="1" customWidth="1"/>
    <col min="19" max="19" width="1.5703125" customWidth="1"/>
    <col min="20" max="20" width="19.28515625" bestFit="1" customWidth="1"/>
    <col min="21" max="21" width="12.28515625" bestFit="1" customWidth="1"/>
  </cols>
  <sheetData>
    <row r="1" spans="1:20" x14ac:dyDescent="0.25">
      <c r="H1" s="7"/>
    </row>
    <row r="2" spans="1:20" x14ac:dyDescent="0.25">
      <c r="H2" s="7"/>
    </row>
    <row r="3" spans="1:20" x14ac:dyDescent="0.25">
      <c r="H3" s="7"/>
    </row>
    <row r="4" spans="1:20" x14ac:dyDescent="0.25">
      <c r="H4" s="7"/>
    </row>
    <row r="5" spans="1:20" x14ac:dyDescent="0.25">
      <c r="A5" t="s">
        <v>0</v>
      </c>
      <c r="B5" t="s">
        <v>1</v>
      </c>
      <c r="H5" s="7"/>
      <c r="K5" s="10"/>
      <c r="M5" s="6"/>
      <c r="T5" s="6"/>
    </row>
    <row r="6" spans="1:20" x14ac:dyDescent="0.25">
      <c r="B6" t="s">
        <v>5</v>
      </c>
    </row>
    <row r="7" spans="1:20" x14ac:dyDescent="0.25">
      <c r="B7" t="s">
        <v>7</v>
      </c>
      <c r="D7" t="s">
        <v>8</v>
      </c>
    </row>
    <row r="8" spans="1:20" ht="15.75" thickBot="1" x14ac:dyDescent="0.3">
      <c r="A8" t="s">
        <v>2</v>
      </c>
      <c r="B8" s="16" t="s">
        <v>6</v>
      </c>
      <c r="C8" s="16" t="s">
        <v>9</v>
      </c>
      <c r="D8" s="16" t="s">
        <v>6</v>
      </c>
      <c r="E8" s="16" t="s">
        <v>9</v>
      </c>
      <c r="F8" s="18"/>
      <c r="G8" s="19"/>
      <c r="H8" s="14" t="s">
        <v>63</v>
      </c>
      <c r="I8" s="14"/>
      <c r="J8" s="14"/>
      <c r="K8" s="14"/>
      <c r="M8" s="15" t="s">
        <v>65</v>
      </c>
      <c r="O8" s="14" t="s">
        <v>64</v>
      </c>
      <c r="P8" s="14"/>
      <c r="Q8" s="14"/>
      <c r="R8" s="14"/>
      <c r="T8" s="15" t="s">
        <v>66</v>
      </c>
    </row>
    <row r="9" spans="1:20" x14ac:dyDescent="0.25">
      <c r="A9" t="s">
        <v>14</v>
      </c>
      <c r="G9" s="20" t="s">
        <v>27</v>
      </c>
      <c r="H9" s="8" t="s">
        <v>28</v>
      </c>
      <c r="I9" s="8" t="s">
        <v>29</v>
      </c>
      <c r="J9" s="8" t="s">
        <v>30</v>
      </c>
      <c r="K9" s="8" t="s">
        <v>31</v>
      </c>
      <c r="O9" s="8" t="s">
        <v>28</v>
      </c>
      <c r="P9" s="8" t="s">
        <v>29</v>
      </c>
      <c r="Q9" s="8" t="s">
        <v>30</v>
      </c>
      <c r="R9" s="8" t="s">
        <v>31</v>
      </c>
    </row>
    <row r="10" spans="1:20" x14ac:dyDescent="0.25">
      <c r="A10" t="s">
        <v>15</v>
      </c>
      <c r="B10" s="17">
        <v>119.03809523809529</v>
      </c>
      <c r="C10" s="17">
        <v>84.765906862745055</v>
      </c>
      <c r="D10" s="17">
        <v>103.42633928571422</v>
      </c>
      <c r="E10" s="17">
        <v>80.604240196078422</v>
      </c>
      <c r="F10" s="17"/>
      <c r="G10" s="1">
        <f>MONTH(A10)</f>
        <v>1</v>
      </c>
      <c r="H10" s="4">
        <f>B10</f>
        <v>119.03809523809529</v>
      </c>
      <c r="I10" s="4">
        <f>D10</f>
        <v>103.42633928571422</v>
      </c>
      <c r="J10" s="4">
        <f>H10-I10</f>
        <v>15.611755952381074</v>
      </c>
      <c r="K10" s="3">
        <f>J10/H10</f>
        <v>0.13114924193935612</v>
      </c>
      <c r="L10" s="5"/>
      <c r="M10" s="12">
        <f>SUM(J36,J10,J23)/SUM(H36,H10,H23)</f>
        <v>7.4747928473040529E-2</v>
      </c>
      <c r="O10" s="2">
        <f>C10</f>
        <v>84.765906862745055</v>
      </c>
      <c r="P10" s="2">
        <f>E10</f>
        <v>80.604240196078422</v>
      </c>
      <c r="Q10" s="4">
        <f>O10-P10</f>
        <v>4.1616666666666333</v>
      </c>
      <c r="R10" s="3">
        <f>Q10/O10</f>
        <v>4.9095996500164878E-2</v>
      </c>
      <c r="T10" s="12">
        <f>SUM(Q36,Q10,Q23)/SUM(O36,O10,O23)</f>
        <v>2.6990052710804326E-2</v>
      </c>
    </row>
    <row r="11" spans="1:20" x14ac:dyDescent="0.25">
      <c r="A11" t="s">
        <v>16</v>
      </c>
      <c r="B11" s="17">
        <v>67.801249999999982</v>
      </c>
      <c r="C11" s="17">
        <v>58.308323863636382</v>
      </c>
      <c r="D11" s="17">
        <v>67.078843749999947</v>
      </c>
      <c r="E11" s="17">
        <v>53.323693181818165</v>
      </c>
      <c r="F11" s="17"/>
      <c r="G11" s="1">
        <f t="shared" ref="G11:G21" si="0">MONTH(A11)</f>
        <v>2</v>
      </c>
      <c r="H11" s="4">
        <f>B11</f>
        <v>67.801249999999982</v>
      </c>
      <c r="I11" s="4">
        <f>D11</f>
        <v>67.078843749999947</v>
      </c>
      <c r="J11" s="4">
        <f t="shared" ref="J11:J47" si="1">H11-I11</f>
        <v>0.72240625000003433</v>
      </c>
      <c r="K11" s="3">
        <f t="shared" ref="K11:K47" si="2">J11/H11</f>
        <v>1.065476300215755E-2</v>
      </c>
      <c r="M11" s="12">
        <f t="shared" ref="M11:M21" si="3">SUM(J37,J11,J24)/SUM(H37,H11,H24)</f>
        <v>-1.6810014407099918E-2</v>
      </c>
      <c r="O11" s="2">
        <f>C11</f>
        <v>58.308323863636382</v>
      </c>
      <c r="P11" s="2">
        <f>E11</f>
        <v>53.323693181818165</v>
      </c>
      <c r="Q11" s="4">
        <f t="shared" ref="Q11:Q47" si="4">O11-P11</f>
        <v>4.9846306818182171</v>
      </c>
      <c r="R11" s="3">
        <f t="shared" ref="R11:R47" si="5">Q11/O11</f>
        <v>8.5487463050311602E-2</v>
      </c>
      <c r="T11" s="12">
        <f t="shared" ref="T11:T21" si="6">SUM(Q37,Q11,Q24)/SUM(O37,O11,O24)</f>
        <v>2.8133093935682266E-2</v>
      </c>
    </row>
    <row r="12" spans="1:20" x14ac:dyDescent="0.25">
      <c r="A12" t="s">
        <v>17</v>
      </c>
      <c r="B12" s="17">
        <v>39.05885869565217</v>
      </c>
      <c r="C12" s="17">
        <v>29.571839999999977</v>
      </c>
      <c r="D12" s="17">
        <v>34.233913043478253</v>
      </c>
      <c r="E12" s="17">
        <v>23.643653333333337</v>
      </c>
      <c r="F12" s="17"/>
      <c r="G12" s="1">
        <f t="shared" si="0"/>
        <v>3</v>
      </c>
      <c r="H12" s="4">
        <f>B12</f>
        <v>39.05885869565217</v>
      </c>
      <c r="I12" s="4">
        <f>D12</f>
        <v>34.233913043478253</v>
      </c>
      <c r="J12" s="4">
        <f t="shared" si="1"/>
        <v>4.8249456521739162</v>
      </c>
      <c r="K12" s="3">
        <f t="shared" si="2"/>
        <v>0.12353012385154521</v>
      </c>
      <c r="M12" s="12">
        <f t="shared" si="3"/>
        <v>9.4149633269349844E-2</v>
      </c>
      <c r="O12" s="2">
        <f>C12</f>
        <v>29.571839999999977</v>
      </c>
      <c r="P12" s="2">
        <f>E12</f>
        <v>23.643653333333337</v>
      </c>
      <c r="Q12" s="4">
        <f t="shared" si="4"/>
        <v>5.9281866666666403</v>
      </c>
      <c r="R12" s="3">
        <f t="shared" si="5"/>
        <v>0.20046729140515587</v>
      </c>
      <c r="T12" s="12">
        <f t="shared" si="6"/>
        <v>0.10100930142510341</v>
      </c>
    </row>
    <row r="13" spans="1:20" x14ac:dyDescent="0.25">
      <c r="A13" t="s">
        <v>18</v>
      </c>
      <c r="B13" s="17">
        <v>40.926607142857122</v>
      </c>
      <c r="C13" s="17">
        <v>30.940182291666662</v>
      </c>
      <c r="D13" s="17">
        <v>27.869226190476205</v>
      </c>
      <c r="E13" s="17">
        <v>21.740625000000005</v>
      </c>
      <c r="F13" s="17"/>
      <c r="G13" s="1">
        <f t="shared" si="0"/>
        <v>4</v>
      </c>
      <c r="H13" s="4">
        <f>B13</f>
        <v>40.926607142857122</v>
      </c>
      <c r="I13" s="4">
        <f>D13</f>
        <v>27.869226190476205</v>
      </c>
      <c r="J13" s="4">
        <f t="shared" si="1"/>
        <v>13.057380952380917</v>
      </c>
      <c r="K13" s="3">
        <f t="shared" si="2"/>
        <v>0.31904381682076005</v>
      </c>
      <c r="M13" s="12">
        <f t="shared" si="3"/>
        <v>0.17320014881014412</v>
      </c>
      <c r="O13" s="2">
        <f>C13</f>
        <v>30.940182291666662</v>
      </c>
      <c r="P13" s="2">
        <f>E13</f>
        <v>21.740625000000005</v>
      </c>
      <c r="Q13" s="4">
        <f t="shared" si="4"/>
        <v>9.1995572916666575</v>
      </c>
      <c r="R13" s="3">
        <f t="shared" si="5"/>
        <v>0.29733364868197426</v>
      </c>
      <c r="T13" s="12">
        <f t="shared" si="6"/>
        <v>0.15483351618890923</v>
      </c>
    </row>
    <row r="14" spans="1:20" x14ac:dyDescent="0.25">
      <c r="A14" t="s">
        <v>19</v>
      </c>
      <c r="B14" s="17">
        <v>39.669583333333357</v>
      </c>
      <c r="C14" s="17">
        <v>27.696593137254933</v>
      </c>
      <c r="D14" s="17">
        <v>25.395744047619068</v>
      </c>
      <c r="E14" s="17">
        <v>15.853284313725499</v>
      </c>
      <c r="F14" s="17"/>
      <c r="G14" s="1">
        <f t="shared" si="0"/>
        <v>5</v>
      </c>
      <c r="H14" s="4">
        <f>B14</f>
        <v>39.669583333333357</v>
      </c>
      <c r="I14" s="4">
        <f>D14</f>
        <v>25.395744047619068</v>
      </c>
      <c r="J14" s="4">
        <f t="shared" si="1"/>
        <v>14.273839285714288</v>
      </c>
      <c r="K14" s="3">
        <f t="shared" si="2"/>
        <v>0.35981823065230784</v>
      </c>
      <c r="M14" s="12">
        <f t="shared" si="3"/>
        <v>0.18344712136861588</v>
      </c>
      <c r="O14" s="2">
        <f>C14</f>
        <v>27.696593137254933</v>
      </c>
      <c r="P14" s="2">
        <f>E14</f>
        <v>15.853284313725499</v>
      </c>
      <c r="Q14" s="4">
        <f t="shared" si="4"/>
        <v>11.843308823529433</v>
      </c>
      <c r="R14" s="3">
        <f t="shared" si="5"/>
        <v>0.42760886744582655</v>
      </c>
      <c r="T14" s="12">
        <f t="shared" si="6"/>
        <v>0.21458706825656246</v>
      </c>
    </row>
    <row r="15" spans="1:20" x14ac:dyDescent="0.25">
      <c r="A15" t="s">
        <v>20</v>
      </c>
      <c r="B15" s="17">
        <v>73.125170454545454</v>
      </c>
      <c r="C15" s="17">
        <v>48.962391304347847</v>
      </c>
      <c r="D15" s="17">
        <v>53.292244318181879</v>
      </c>
      <c r="E15" s="17">
        <v>39.609728260869581</v>
      </c>
      <c r="F15" s="17"/>
      <c r="G15" s="1">
        <f t="shared" si="0"/>
        <v>6</v>
      </c>
      <c r="H15" s="4">
        <f>B15</f>
        <v>73.125170454545454</v>
      </c>
      <c r="I15" s="4">
        <f>D15</f>
        <v>53.292244318181879</v>
      </c>
      <c r="J15" s="4">
        <f t="shared" si="1"/>
        <v>19.832926136363575</v>
      </c>
      <c r="K15" s="3">
        <f t="shared" si="2"/>
        <v>0.27121887050768251</v>
      </c>
      <c r="M15" s="12">
        <f t="shared" si="3"/>
        <v>0.17541853701753943</v>
      </c>
      <c r="O15" s="2">
        <f>C15</f>
        <v>48.962391304347847</v>
      </c>
      <c r="P15" s="2">
        <f>E15</f>
        <v>39.609728260869581</v>
      </c>
      <c r="Q15" s="4">
        <f t="shared" si="4"/>
        <v>9.352663043478266</v>
      </c>
      <c r="R15" s="3">
        <f t="shared" si="5"/>
        <v>0.19101728478379593</v>
      </c>
      <c r="T15" s="12">
        <f t="shared" si="6"/>
        <v>0.10308920215927582</v>
      </c>
    </row>
    <row r="16" spans="1:20" x14ac:dyDescent="0.25">
      <c r="A16" t="s">
        <v>21</v>
      </c>
      <c r="B16" s="17">
        <v>87.277875000000023</v>
      </c>
      <c r="C16" s="17">
        <v>60.292193396226423</v>
      </c>
      <c r="D16" s="17">
        <v>75.549187500000045</v>
      </c>
      <c r="E16" s="17">
        <v>54.888372641509413</v>
      </c>
      <c r="F16" s="17"/>
      <c r="G16" s="1">
        <f t="shared" si="0"/>
        <v>7</v>
      </c>
      <c r="H16" s="4">
        <f>B16</f>
        <v>87.277875000000023</v>
      </c>
      <c r="I16" s="4">
        <f>D16</f>
        <v>75.549187500000045</v>
      </c>
      <c r="J16" s="4">
        <f t="shared" si="1"/>
        <v>11.728687499999978</v>
      </c>
      <c r="K16" s="3">
        <f t="shared" si="2"/>
        <v>0.13438328442345754</v>
      </c>
      <c r="M16" s="12">
        <f t="shared" si="3"/>
        <v>9.8762699115275854E-2</v>
      </c>
      <c r="O16" s="2">
        <f>C16</f>
        <v>60.292193396226423</v>
      </c>
      <c r="P16" s="2">
        <f>E16</f>
        <v>54.888372641509413</v>
      </c>
      <c r="Q16" s="4">
        <f t="shared" si="4"/>
        <v>5.4038207547170103</v>
      </c>
      <c r="R16" s="3">
        <f t="shared" si="5"/>
        <v>8.9627204623396989E-2</v>
      </c>
      <c r="T16" s="12">
        <f t="shared" si="6"/>
        <v>5.5000044010634137E-2</v>
      </c>
    </row>
    <row r="17" spans="1:20" x14ac:dyDescent="0.25">
      <c r="A17" t="s">
        <v>22</v>
      </c>
      <c r="B17" s="17">
        <v>102.33198369565217</v>
      </c>
      <c r="C17" s="17">
        <v>74.115691489361694</v>
      </c>
      <c r="D17" s="17">
        <v>88.552255434782651</v>
      </c>
      <c r="E17" s="17">
        <v>66.719760638297842</v>
      </c>
      <c r="F17" s="17"/>
      <c r="G17" s="1">
        <f t="shared" si="0"/>
        <v>8</v>
      </c>
      <c r="H17" s="4">
        <f>B17</f>
        <v>102.33198369565217</v>
      </c>
      <c r="I17" s="4">
        <f>D17</f>
        <v>88.552255434782651</v>
      </c>
      <c r="J17" s="4">
        <f t="shared" si="1"/>
        <v>13.779728260869518</v>
      </c>
      <c r="K17" s="3">
        <f t="shared" si="2"/>
        <v>0.13465710096905886</v>
      </c>
      <c r="M17" s="12">
        <f t="shared" si="3"/>
        <v>0.10280442191410422</v>
      </c>
      <c r="O17" s="2">
        <f>C17</f>
        <v>74.115691489361694</v>
      </c>
      <c r="P17" s="2">
        <f>E17</f>
        <v>66.719760638297842</v>
      </c>
      <c r="Q17" s="4">
        <f t="shared" si="4"/>
        <v>7.3959308510638522</v>
      </c>
      <c r="R17" s="3">
        <f t="shared" si="5"/>
        <v>9.978900152507432E-2</v>
      </c>
      <c r="T17" s="12">
        <f t="shared" si="6"/>
        <v>7.4073366347660957E-2</v>
      </c>
    </row>
    <row r="18" spans="1:20" x14ac:dyDescent="0.25">
      <c r="A18" t="s">
        <v>23</v>
      </c>
      <c r="B18" s="17">
        <v>70.314553571428547</v>
      </c>
      <c r="C18" s="17">
        <v>55.950260416666659</v>
      </c>
      <c r="D18" s="17">
        <v>62.7962500000001</v>
      </c>
      <c r="E18" s="17">
        <v>48.133697916666698</v>
      </c>
      <c r="F18" s="17"/>
      <c r="G18" s="1">
        <f t="shared" si="0"/>
        <v>9</v>
      </c>
      <c r="H18" s="4">
        <f>B18</f>
        <v>70.314553571428547</v>
      </c>
      <c r="I18" s="4">
        <f>D18</f>
        <v>62.7962500000001</v>
      </c>
      <c r="J18" s="4">
        <f t="shared" si="1"/>
        <v>7.5183035714284472</v>
      </c>
      <c r="K18" s="3">
        <f t="shared" si="2"/>
        <v>0.10692386127135162</v>
      </c>
      <c r="M18" s="12">
        <f t="shared" si="3"/>
        <v>6.0120660492372822E-2</v>
      </c>
      <c r="O18" s="2">
        <f>C18</f>
        <v>55.950260416666659</v>
      </c>
      <c r="P18" s="2">
        <f>E18</f>
        <v>48.133697916666698</v>
      </c>
      <c r="Q18" s="4">
        <f t="shared" si="4"/>
        <v>7.8165624999999608</v>
      </c>
      <c r="R18" s="3">
        <f t="shared" si="5"/>
        <v>0.13970556064957182</v>
      </c>
      <c r="T18" s="12">
        <f t="shared" si="6"/>
        <v>7.305900117641087E-2</v>
      </c>
    </row>
    <row r="19" spans="1:20" x14ac:dyDescent="0.25">
      <c r="A19" t="s">
        <v>24</v>
      </c>
      <c r="B19" s="17">
        <v>48.438184523809525</v>
      </c>
      <c r="C19" s="17">
        <v>35.39870098039215</v>
      </c>
      <c r="D19" s="17">
        <v>45.387440476190527</v>
      </c>
      <c r="E19" s="17">
        <v>32.805686274509817</v>
      </c>
      <c r="F19" s="17"/>
      <c r="G19" s="1">
        <f t="shared" si="0"/>
        <v>10</v>
      </c>
      <c r="H19" s="4">
        <f>B19</f>
        <v>48.438184523809525</v>
      </c>
      <c r="I19" s="4">
        <f>D19</f>
        <v>45.387440476190527</v>
      </c>
      <c r="J19" s="4">
        <f t="shared" si="1"/>
        <v>3.0507440476189984</v>
      </c>
      <c r="K19" s="3">
        <f t="shared" si="2"/>
        <v>6.2982212847375027E-2</v>
      </c>
      <c r="M19" s="12">
        <f t="shared" si="3"/>
        <v>3.4640537665457494E-2</v>
      </c>
      <c r="O19" s="2">
        <f>C19</f>
        <v>35.39870098039215</v>
      </c>
      <c r="P19" s="2">
        <f>E19</f>
        <v>32.805686274509817</v>
      </c>
      <c r="Q19" s="4">
        <f t="shared" si="4"/>
        <v>2.5930147058823323</v>
      </c>
      <c r="R19" s="3">
        <f t="shared" si="5"/>
        <v>7.3251690996193344E-2</v>
      </c>
      <c r="T19" s="12">
        <f t="shared" si="6"/>
        <v>3.9905746491694531E-2</v>
      </c>
    </row>
    <row r="20" spans="1:20" x14ac:dyDescent="0.25">
      <c r="A20" t="s">
        <v>25</v>
      </c>
      <c r="B20" s="17">
        <v>33.141190476190495</v>
      </c>
      <c r="C20" s="17">
        <v>19.139818181818203</v>
      </c>
      <c r="D20" s="17">
        <v>26.246994047619101</v>
      </c>
      <c r="E20" s="17">
        <v>12.793532467532463</v>
      </c>
      <c r="F20" s="17"/>
      <c r="G20" s="1">
        <f t="shared" si="0"/>
        <v>11</v>
      </c>
      <c r="H20" s="4">
        <f>B20</f>
        <v>33.141190476190495</v>
      </c>
      <c r="I20" s="4">
        <f>D20</f>
        <v>26.246994047619101</v>
      </c>
      <c r="J20" s="4">
        <f t="shared" si="1"/>
        <v>6.8941964285713944</v>
      </c>
      <c r="K20" s="3">
        <f t="shared" si="2"/>
        <v>0.20802500844151531</v>
      </c>
      <c r="M20" s="12">
        <f t="shared" si="3"/>
        <v>8.1808478041694985E-2</v>
      </c>
      <c r="O20" s="2">
        <f>C20</f>
        <v>19.139818181818203</v>
      </c>
      <c r="P20" s="2">
        <f>E20</f>
        <v>12.793532467532463</v>
      </c>
      <c r="Q20" s="4">
        <f t="shared" si="4"/>
        <v>6.3462857142857398</v>
      </c>
      <c r="R20" s="3">
        <f t="shared" si="5"/>
        <v>0.3315750261574778</v>
      </c>
      <c r="T20" s="12">
        <f t="shared" si="6"/>
        <v>9.646445340022787E-2</v>
      </c>
    </row>
    <row r="21" spans="1:20" x14ac:dyDescent="0.25">
      <c r="A21" t="s">
        <v>26</v>
      </c>
      <c r="B21" s="17">
        <v>67.104196428571427</v>
      </c>
      <c r="C21" s="17">
        <v>69.186764705882382</v>
      </c>
      <c r="D21" s="17">
        <v>63.035386904761893</v>
      </c>
      <c r="E21" s="17">
        <v>66.908578431372504</v>
      </c>
      <c r="F21" s="17"/>
      <c r="G21" s="1">
        <f t="shared" si="0"/>
        <v>12</v>
      </c>
      <c r="H21" s="4">
        <f>B21</f>
        <v>67.104196428571427</v>
      </c>
      <c r="I21" s="4">
        <f>D21</f>
        <v>63.035386904761893</v>
      </c>
      <c r="J21" s="4">
        <f t="shared" si="1"/>
        <v>4.0688095238095343</v>
      </c>
      <c r="K21" s="3">
        <f t="shared" si="2"/>
        <v>6.0634203825695891E-2</v>
      </c>
      <c r="M21" s="12">
        <f t="shared" si="3"/>
        <v>-1.6208231416407669E-2</v>
      </c>
      <c r="O21" s="2">
        <f>C21</f>
        <v>69.186764705882382</v>
      </c>
      <c r="P21" s="2">
        <f>E21</f>
        <v>66.908578431372504</v>
      </c>
      <c r="Q21" s="4">
        <f t="shared" si="4"/>
        <v>2.2781862745098778</v>
      </c>
      <c r="R21" s="3">
        <f t="shared" si="5"/>
        <v>3.2928064842959515E-2</v>
      </c>
      <c r="T21" s="12">
        <f t="shared" si="6"/>
        <v>-1.1947567807169808E-2</v>
      </c>
    </row>
    <row r="22" spans="1:20" x14ac:dyDescent="0.25">
      <c r="A22" t="s">
        <v>32</v>
      </c>
      <c r="B22" s="17"/>
      <c r="C22" s="17"/>
      <c r="D22" s="17"/>
      <c r="E22" s="17"/>
      <c r="F22" s="17"/>
      <c r="K22" s="3"/>
      <c r="M22" s="3"/>
      <c r="O22" s="2"/>
      <c r="P22" s="2"/>
      <c r="Q22" s="4"/>
      <c r="R22" s="3"/>
      <c r="T22" s="9"/>
    </row>
    <row r="23" spans="1:20" x14ac:dyDescent="0.25">
      <c r="A23" t="s">
        <v>33</v>
      </c>
      <c r="B23" s="17">
        <v>35.094940476190473</v>
      </c>
      <c r="C23" s="17">
        <v>29.645465686274548</v>
      </c>
      <c r="D23" s="17">
        <v>34.070178571428563</v>
      </c>
      <c r="E23" s="17">
        <v>28.130220588235325</v>
      </c>
      <c r="F23" s="17"/>
      <c r="G23" s="1">
        <f>MONTH(A23)</f>
        <v>1</v>
      </c>
      <c r="H23" s="4">
        <f>B23</f>
        <v>35.094940476190473</v>
      </c>
      <c r="I23" s="4">
        <f>D23</f>
        <v>34.070178571428563</v>
      </c>
      <c r="J23" s="4">
        <f t="shared" si="1"/>
        <v>1.0247619047619096</v>
      </c>
      <c r="K23" s="3">
        <f t="shared" si="2"/>
        <v>2.9199704882165018E-2</v>
      </c>
      <c r="L23" s="9"/>
      <c r="M23" s="13"/>
      <c r="O23" s="2">
        <f>C23</f>
        <v>29.645465686274548</v>
      </c>
      <c r="P23" s="2">
        <f>E23</f>
        <v>28.130220588235325</v>
      </c>
      <c r="Q23" s="4">
        <f t="shared" si="4"/>
        <v>1.5152450980392231</v>
      </c>
      <c r="R23" s="3">
        <f t="shared" si="5"/>
        <v>5.1112204276850377E-2</v>
      </c>
    </row>
    <row r="24" spans="1:20" x14ac:dyDescent="0.25">
      <c r="A24" t="s">
        <v>34</v>
      </c>
      <c r="B24" s="17">
        <v>29.123437500000005</v>
      </c>
      <c r="C24" s="17">
        <v>30.731136363636377</v>
      </c>
      <c r="D24" s="17">
        <v>30.293781250000002</v>
      </c>
      <c r="E24" s="17">
        <v>31.182869318181837</v>
      </c>
      <c r="F24" s="17"/>
      <c r="G24" s="1">
        <f t="shared" ref="G24:G34" si="7">MONTH(A24)</f>
        <v>2</v>
      </c>
      <c r="H24" s="4">
        <f>B24</f>
        <v>29.123437500000005</v>
      </c>
      <c r="I24" s="4">
        <f>D24</f>
        <v>30.293781250000002</v>
      </c>
      <c r="J24" s="4">
        <f t="shared" si="1"/>
        <v>-1.1703437499999971</v>
      </c>
      <c r="K24" s="3">
        <f t="shared" si="2"/>
        <v>-4.0185632276409575E-2</v>
      </c>
      <c r="L24" s="11"/>
      <c r="M24" s="13"/>
      <c r="O24" s="2">
        <f>C24</f>
        <v>30.731136363636377</v>
      </c>
      <c r="P24" s="2">
        <f>E24</f>
        <v>31.182869318181837</v>
      </c>
      <c r="Q24" s="4">
        <f t="shared" si="4"/>
        <v>-0.45173295454545936</v>
      </c>
      <c r="R24" s="3">
        <f t="shared" si="5"/>
        <v>-1.4699520030765512E-2</v>
      </c>
    </row>
    <row r="25" spans="1:20" x14ac:dyDescent="0.25">
      <c r="A25" t="s">
        <v>35</v>
      </c>
      <c r="B25" s="17">
        <v>19.271358695652175</v>
      </c>
      <c r="C25" s="17">
        <v>20.111493333333339</v>
      </c>
      <c r="D25" s="17">
        <v>14.637173913043494</v>
      </c>
      <c r="E25" s="17">
        <v>17.988080000000021</v>
      </c>
      <c r="F25" s="17"/>
      <c r="G25" s="1">
        <f t="shared" si="7"/>
        <v>3</v>
      </c>
      <c r="H25" s="4">
        <f>B25</f>
        <v>19.271358695652175</v>
      </c>
      <c r="I25" s="4">
        <f>D25</f>
        <v>14.637173913043494</v>
      </c>
      <c r="J25" s="4">
        <f t="shared" si="1"/>
        <v>4.6341847826086813</v>
      </c>
      <c r="K25" s="3">
        <f t="shared" si="2"/>
        <v>0.24047006004066557</v>
      </c>
      <c r="L25" s="9"/>
      <c r="M25" s="13"/>
      <c r="O25" s="2">
        <f>C25</f>
        <v>20.111493333333339</v>
      </c>
      <c r="P25" s="2">
        <f>E25</f>
        <v>17.988080000000021</v>
      </c>
      <c r="Q25" s="4">
        <f t="shared" si="4"/>
        <v>2.1234133333333176</v>
      </c>
      <c r="R25" s="3">
        <f t="shared" si="5"/>
        <v>0.10558208175490948</v>
      </c>
    </row>
    <row r="26" spans="1:20" x14ac:dyDescent="0.25">
      <c r="A26" t="s">
        <v>36</v>
      </c>
      <c r="B26" s="17">
        <v>21.129906249999998</v>
      </c>
      <c r="C26" s="17">
        <v>18.036325000000012</v>
      </c>
      <c r="D26" s="17">
        <v>18.697312499999999</v>
      </c>
      <c r="E26" s="17">
        <v>16.303774999999995</v>
      </c>
      <c r="F26" s="17"/>
      <c r="G26" s="1">
        <f t="shared" si="7"/>
        <v>4</v>
      </c>
      <c r="H26" s="4">
        <f>B26</f>
        <v>21.129906249999998</v>
      </c>
      <c r="I26" s="4">
        <f>D26</f>
        <v>18.697312499999999</v>
      </c>
      <c r="J26" s="4">
        <f t="shared" si="1"/>
        <v>2.4325937499999988</v>
      </c>
      <c r="K26" s="3">
        <f t="shared" si="2"/>
        <v>0.1151256291068494</v>
      </c>
      <c r="L26" s="9"/>
      <c r="M26" s="13"/>
      <c r="O26" s="2">
        <f>C26</f>
        <v>18.036325000000012</v>
      </c>
      <c r="P26" s="2">
        <f>E26</f>
        <v>16.303774999999995</v>
      </c>
      <c r="Q26" s="4">
        <f t="shared" si="4"/>
        <v>1.7325500000000176</v>
      </c>
      <c r="R26" s="3">
        <f t="shared" si="5"/>
        <v>9.6058925529453276E-2</v>
      </c>
    </row>
    <row r="27" spans="1:20" x14ac:dyDescent="0.25">
      <c r="A27" t="s">
        <v>37</v>
      </c>
      <c r="B27" s="17">
        <v>19.426874999999999</v>
      </c>
      <c r="C27" s="17">
        <v>13.673979591836741</v>
      </c>
      <c r="D27" s="17">
        <v>18.252130681818183</v>
      </c>
      <c r="E27" s="17">
        <v>12.328750000000005</v>
      </c>
      <c r="F27" s="17"/>
      <c r="G27" s="1">
        <f t="shared" si="7"/>
        <v>5</v>
      </c>
      <c r="H27" s="4">
        <f>B27</f>
        <v>19.426874999999999</v>
      </c>
      <c r="I27" s="4">
        <f>D27</f>
        <v>18.252130681818183</v>
      </c>
      <c r="J27" s="4">
        <f t="shared" si="1"/>
        <v>1.1747443181818156</v>
      </c>
      <c r="K27" s="3">
        <f t="shared" si="2"/>
        <v>6.0470061097413541E-2</v>
      </c>
      <c r="L27" s="9"/>
      <c r="M27" s="13"/>
      <c r="O27" s="2">
        <f>C27</f>
        <v>13.673979591836741</v>
      </c>
      <c r="P27" s="2">
        <f>E27</f>
        <v>12.328750000000005</v>
      </c>
      <c r="Q27" s="4">
        <f t="shared" si="4"/>
        <v>1.3452295918367358</v>
      </c>
      <c r="R27" s="3">
        <f t="shared" si="5"/>
        <v>9.8378791836125565E-2</v>
      </c>
    </row>
    <row r="28" spans="1:20" x14ac:dyDescent="0.25">
      <c r="A28" t="s">
        <v>38</v>
      </c>
      <c r="B28" s="17">
        <v>27.851676136363643</v>
      </c>
      <c r="C28" s="17">
        <v>20.760081521739114</v>
      </c>
      <c r="D28" s="17">
        <v>27.155227272727302</v>
      </c>
      <c r="E28" s="17">
        <v>20.531956521739129</v>
      </c>
      <c r="F28" s="17"/>
      <c r="G28" s="1">
        <f t="shared" si="7"/>
        <v>6</v>
      </c>
      <c r="H28" s="4">
        <f>B28</f>
        <v>27.851676136363643</v>
      </c>
      <c r="I28" s="4">
        <f>D28</f>
        <v>27.155227272727302</v>
      </c>
      <c r="J28" s="4">
        <f t="shared" si="1"/>
        <v>0.69644886363634129</v>
      </c>
      <c r="K28" s="3">
        <f t="shared" si="2"/>
        <v>2.5005635575628616E-2</v>
      </c>
      <c r="L28" s="9"/>
      <c r="M28" s="13"/>
      <c r="O28" s="2">
        <f>C28</f>
        <v>20.760081521739114</v>
      </c>
      <c r="P28" s="2">
        <f>E28</f>
        <v>20.531956521739129</v>
      </c>
      <c r="Q28" s="4">
        <f t="shared" si="4"/>
        <v>0.22812499999998437</v>
      </c>
      <c r="R28" s="3">
        <f t="shared" si="5"/>
        <v>1.098863700323629E-2</v>
      </c>
    </row>
    <row r="29" spans="1:20" x14ac:dyDescent="0.25">
      <c r="A29" t="s">
        <v>39</v>
      </c>
      <c r="B29" s="17">
        <v>45.890968749999999</v>
      </c>
      <c r="C29" s="17">
        <v>28.655117924528291</v>
      </c>
      <c r="D29" s="17">
        <v>43.32618750000001</v>
      </c>
      <c r="E29" s="17">
        <v>28.075518867924522</v>
      </c>
      <c r="F29" s="17"/>
      <c r="G29" s="1">
        <f t="shared" si="7"/>
        <v>7</v>
      </c>
      <c r="H29" s="4">
        <f>B29</f>
        <v>45.890968749999999</v>
      </c>
      <c r="I29" s="4">
        <f>D29</f>
        <v>43.32618750000001</v>
      </c>
      <c r="J29" s="4">
        <f t="shared" si="1"/>
        <v>2.5647812499999887</v>
      </c>
      <c r="K29" s="3">
        <f t="shared" si="2"/>
        <v>5.5888583742307436E-2</v>
      </c>
      <c r="L29" s="9"/>
      <c r="M29" s="13"/>
      <c r="O29" s="2">
        <f>C29</f>
        <v>28.655117924528291</v>
      </c>
      <c r="P29" s="2">
        <f>E29</f>
        <v>28.075518867924522</v>
      </c>
      <c r="Q29" s="4">
        <f t="shared" si="4"/>
        <v>0.57959905660376876</v>
      </c>
      <c r="R29" s="3">
        <f t="shared" si="5"/>
        <v>2.0226720341207944E-2</v>
      </c>
    </row>
    <row r="30" spans="1:20" x14ac:dyDescent="0.25">
      <c r="A30" t="s">
        <v>40</v>
      </c>
      <c r="B30" s="17">
        <v>27.558179347826098</v>
      </c>
      <c r="C30" s="17">
        <v>20.6171010638298</v>
      </c>
      <c r="D30" s="17">
        <v>26.169592391304356</v>
      </c>
      <c r="E30" s="17">
        <v>18.930398936170235</v>
      </c>
      <c r="F30" s="17"/>
      <c r="G30" s="1">
        <f t="shared" si="7"/>
        <v>8</v>
      </c>
      <c r="H30" s="4">
        <f>B30</f>
        <v>27.558179347826098</v>
      </c>
      <c r="I30" s="4">
        <f>D30</f>
        <v>26.169592391304356</v>
      </c>
      <c r="J30" s="4">
        <f t="shared" si="1"/>
        <v>1.3885869565217419</v>
      </c>
      <c r="K30" s="3">
        <f t="shared" si="2"/>
        <v>5.0387470775760057E-2</v>
      </c>
      <c r="L30" s="9"/>
      <c r="M30" s="13"/>
      <c r="O30" s="2">
        <f>C30</f>
        <v>20.6171010638298</v>
      </c>
      <c r="P30" s="2">
        <f>E30</f>
        <v>18.930398936170235</v>
      </c>
      <c r="Q30" s="4">
        <f t="shared" si="4"/>
        <v>1.6867021276595651</v>
      </c>
      <c r="R30" s="3">
        <f t="shared" si="5"/>
        <v>8.1810828905460389E-2</v>
      </c>
    </row>
    <row r="31" spans="1:20" x14ac:dyDescent="0.25">
      <c r="A31" t="s">
        <v>41</v>
      </c>
      <c r="B31" s="17">
        <v>32.041093750000009</v>
      </c>
      <c r="C31" s="17">
        <v>23.112824999999997</v>
      </c>
      <c r="D31" s="17">
        <v>31.322687500000011</v>
      </c>
      <c r="E31" s="17">
        <v>22.809324999999976</v>
      </c>
      <c r="F31" s="17"/>
      <c r="G31" s="1">
        <f t="shared" si="7"/>
        <v>9</v>
      </c>
      <c r="H31" s="4">
        <f>B31</f>
        <v>32.041093750000009</v>
      </c>
      <c r="I31" s="4">
        <f>D31</f>
        <v>31.322687500000011</v>
      </c>
      <c r="J31" s="4">
        <f t="shared" si="1"/>
        <v>0.71840624999999747</v>
      </c>
      <c r="K31" s="3">
        <f t="shared" si="2"/>
        <v>2.2421402203225266E-2</v>
      </c>
      <c r="L31" s="9"/>
      <c r="M31" s="13"/>
      <c r="O31" s="2">
        <f>C31</f>
        <v>23.112824999999997</v>
      </c>
      <c r="P31" s="2">
        <f>E31</f>
        <v>22.809324999999976</v>
      </c>
      <c r="Q31" s="4">
        <f t="shared" si="4"/>
        <v>0.30350000000002098</v>
      </c>
      <c r="R31" s="3">
        <f t="shared" si="5"/>
        <v>1.3131237743548052E-2</v>
      </c>
    </row>
    <row r="32" spans="1:20" x14ac:dyDescent="0.25">
      <c r="A32" t="s">
        <v>42</v>
      </c>
      <c r="B32" s="17">
        <v>27.62082386363636</v>
      </c>
      <c r="C32" s="17">
        <v>19.728290816326524</v>
      </c>
      <c r="D32" s="17">
        <v>26.075170454545457</v>
      </c>
      <c r="E32" s="17">
        <v>18.329081632653065</v>
      </c>
      <c r="F32" s="17"/>
      <c r="G32" s="1">
        <f t="shared" si="7"/>
        <v>10</v>
      </c>
      <c r="H32" s="4">
        <f>B32</f>
        <v>27.62082386363636</v>
      </c>
      <c r="I32" s="4">
        <f>D32</f>
        <v>26.075170454545457</v>
      </c>
      <c r="J32" s="4">
        <f t="shared" si="1"/>
        <v>1.5456534090909031</v>
      </c>
      <c r="K32" s="3">
        <f t="shared" si="2"/>
        <v>5.5959714189619161E-2</v>
      </c>
      <c r="L32" s="9"/>
      <c r="M32" s="13"/>
      <c r="O32" s="2">
        <f>C32</f>
        <v>19.728290816326524</v>
      </c>
      <c r="P32" s="2">
        <f>E32</f>
        <v>18.329081632653065</v>
      </c>
      <c r="Q32" s="4">
        <f t="shared" si="4"/>
        <v>1.3992091836734595</v>
      </c>
      <c r="R32" s="3">
        <f t="shared" si="5"/>
        <v>7.0923994212185745E-2</v>
      </c>
    </row>
    <row r="33" spans="1:18" x14ac:dyDescent="0.25">
      <c r="A33" t="s">
        <v>43</v>
      </c>
      <c r="B33" s="17">
        <v>29.55788690476194</v>
      </c>
      <c r="C33" s="17">
        <v>24.829402597402602</v>
      </c>
      <c r="D33" s="17">
        <v>27.298273809523828</v>
      </c>
      <c r="E33" s="17">
        <v>23.088623376623374</v>
      </c>
      <c r="F33" s="17"/>
      <c r="G33" s="1">
        <f t="shared" si="7"/>
        <v>11</v>
      </c>
      <c r="H33" s="4">
        <f>B33</f>
        <v>29.55788690476194</v>
      </c>
      <c r="I33" s="4">
        <f>D33</f>
        <v>27.298273809523828</v>
      </c>
      <c r="J33" s="4">
        <f t="shared" si="1"/>
        <v>2.2596130952381124</v>
      </c>
      <c r="K33" s="3">
        <f t="shared" si="2"/>
        <v>7.6447044489979299E-2</v>
      </c>
      <c r="L33" s="9"/>
      <c r="O33" s="2">
        <f>C33</f>
        <v>24.829402597402602</v>
      </c>
      <c r="P33" s="2">
        <f>E33</f>
        <v>23.088623376623374</v>
      </c>
      <c r="Q33" s="4">
        <f t="shared" si="4"/>
        <v>1.7407792207792276</v>
      </c>
      <c r="R33" s="3">
        <f t="shared" si="5"/>
        <v>7.010958938501928E-2</v>
      </c>
    </row>
    <row r="34" spans="1:18" x14ac:dyDescent="0.25">
      <c r="A34" t="s">
        <v>44</v>
      </c>
      <c r="B34" s="17">
        <v>32.999624999999995</v>
      </c>
      <c r="C34" s="17">
        <v>25.759221698113201</v>
      </c>
      <c r="D34" s="17">
        <v>35.092812500000015</v>
      </c>
      <c r="E34" s="17">
        <v>26.663985849056601</v>
      </c>
      <c r="F34" s="17"/>
      <c r="G34" s="1">
        <f t="shared" si="7"/>
        <v>12</v>
      </c>
      <c r="H34" s="4">
        <f>B34</f>
        <v>32.999624999999995</v>
      </c>
      <c r="I34" s="4">
        <f>D34</f>
        <v>35.092812500000015</v>
      </c>
      <c r="J34" s="4">
        <f t="shared" si="1"/>
        <v>-2.0931875000000204</v>
      </c>
      <c r="K34" s="3">
        <f t="shared" si="2"/>
        <v>-6.3430645045209469E-2</v>
      </c>
      <c r="L34" s="9"/>
      <c r="O34" s="2">
        <f>C34</f>
        <v>25.759221698113201</v>
      </c>
      <c r="P34" s="2">
        <f>E34</f>
        <v>26.663985849056601</v>
      </c>
      <c r="Q34" s="4">
        <f t="shared" si="4"/>
        <v>-0.90476415094340013</v>
      </c>
      <c r="R34" s="3">
        <f t="shared" si="5"/>
        <v>-3.5123893165206609E-2</v>
      </c>
    </row>
    <row r="35" spans="1:18" x14ac:dyDescent="0.25">
      <c r="A35" t="s">
        <v>45</v>
      </c>
      <c r="B35" s="17"/>
      <c r="C35" s="17"/>
      <c r="D35" s="17"/>
      <c r="E35" s="17"/>
      <c r="F35" s="17"/>
      <c r="K35" s="3"/>
      <c r="O35" s="2"/>
      <c r="P35" s="2"/>
      <c r="Q35" s="4"/>
      <c r="R35" s="3"/>
    </row>
    <row r="36" spans="1:18" x14ac:dyDescent="0.25">
      <c r="A36" t="s">
        <v>46</v>
      </c>
      <c r="B36" s="17">
        <v>52.733607954545484</v>
      </c>
      <c r="C36" s="17">
        <v>44.909362244897927</v>
      </c>
      <c r="D36" s="17">
        <v>53.907272727272705</v>
      </c>
      <c r="E36" s="17">
        <v>46.286198979591873</v>
      </c>
      <c r="F36" s="17"/>
      <c r="G36" s="1">
        <f>MONTH(A36)</f>
        <v>1</v>
      </c>
      <c r="H36" s="4">
        <f>B36</f>
        <v>52.733607954545484</v>
      </c>
      <c r="I36" s="4">
        <f>D36</f>
        <v>53.907272727272705</v>
      </c>
      <c r="J36" s="4">
        <f t="shared" si="1"/>
        <v>-1.1736647727272214</v>
      </c>
      <c r="K36" s="3">
        <f t="shared" si="2"/>
        <v>-2.2256485346856585E-2</v>
      </c>
      <c r="O36" s="2">
        <f>C36</f>
        <v>44.909362244897927</v>
      </c>
      <c r="P36" s="2">
        <f>E36</f>
        <v>46.286198979591873</v>
      </c>
      <c r="Q36" s="4">
        <f t="shared" si="4"/>
        <v>-1.3768367346939456</v>
      </c>
      <c r="R36" s="3">
        <f t="shared" si="5"/>
        <v>-3.065812262453951E-2</v>
      </c>
    </row>
    <row r="37" spans="1:18" x14ac:dyDescent="0.25">
      <c r="A37" t="s">
        <v>47</v>
      </c>
      <c r="B37" s="17">
        <v>26.867202380952364</v>
      </c>
      <c r="C37" s="17">
        <v>24.339583333333355</v>
      </c>
      <c r="D37" s="17">
        <v>28.500208333333337</v>
      </c>
      <c r="E37" s="17">
        <v>25.682777777777769</v>
      </c>
      <c r="F37" s="17"/>
      <c r="G37" s="1">
        <f t="shared" ref="G37:G47" si="8">MONTH(A37)</f>
        <v>2</v>
      </c>
      <c r="H37" s="4">
        <f>B37</f>
        <v>26.867202380952364</v>
      </c>
      <c r="I37" s="4">
        <f>D37</f>
        <v>28.500208333333337</v>
      </c>
      <c r="J37" s="4">
        <f t="shared" si="1"/>
        <v>-1.633005952380973</v>
      </c>
      <c r="K37" s="3">
        <f t="shared" si="2"/>
        <v>-6.0780647319599625E-2</v>
      </c>
      <c r="O37" s="2">
        <f>C37</f>
        <v>24.339583333333355</v>
      </c>
      <c r="P37" s="2">
        <f>E37</f>
        <v>25.682777777777769</v>
      </c>
      <c r="Q37" s="4">
        <f t="shared" si="4"/>
        <v>-1.3431944444444142</v>
      </c>
      <c r="R37" s="3">
        <f t="shared" si="5"/>
        <v>-5.5185597306626567E-2</v>
      </c>
    </row>
    <row r="38" spans="1:18" x14ac:dyDescent="0.25">
      <c r="A38" t="s">
        <v>48</v>
      </c>
      <c r="B38" s="17">
        <v>25.477857142857136</v>
      </c>
      <c r="C38" s="17">
        <v>21.639828009828015</v>
      </c>
      <c r="D38" s="17">
        <v>27.046488095238093</v>
      </c>
      <c r="E38" s="17">
        <v>22.487125307125307</v>
      </c>
      <c r="F38" s="17"/>
      <c r="G38" s="1">
        <f t="shared" si="8"/>
        <v>3</v>
      </c>
      <c r="H38" s="4">
        <f>B38</f>
        <v>25.477857142857136</v>
      </c>
      <c r="I38" s="4">
        <f>D38</f>
        <v>27.046488095238093</v>
      </c>
      <c r="J38" s="4">
        <f t="shared" si="1"/>
        <v>-1.568630952380957</v>
      </c>
      <c r="K38" s="3">
        <f t="shared" si="2"/>
        <v>-6.1568402067154679E-2</v>
      </c>
      <c r="O38" s="2">
        <f>C38</f>
        <v>21.639828009828015</v>
      </c>
      <c r="P38" s="2">
        <f>E38</f>
        <v>22.487125307125307</v>
      </c>
      <c r="Q38" s="4">
        <f t="shared" si="4"/>
        <v>-0.84729729729729186</v>
      </c>
      <c r="R38" s="3">
        <f t="shared" si="5"/>
        <v>-3.9154530105899206E-2</v>
      </c>
    </row>
    <row r="39" spans="1:18" x14ac:dyDescent="0.25">
      <c r="A39" t="s">
        <v>49</v>
      </c>
      <c r="B39" s="17">
        <v>26.088210227272747</v>
      </c>
      <c r="C39" s="17">
        <v>21.684864130434779</v>
      </c>
      <c r="D39" s="17">
        <v>26.311505681818144</v>
      </c>
      <c r="E39" s="17">
        <v>21.676222826086981</v>
      </c>
      <c r="F39" s="17"/>
      <c r="G39" s="1">
        <f t="shared" si="8"/>
        <v>4</v>
      </c>
      <c r="H39" s="4">
        <f>B39</f>
        <v>26.088210227272747</v>
      </c>
      <c r="I39" s="4">
        <f>D39</f>
        <v>26.311505681818144</v>
      </c>
      <c r="J39" s="4">
        <f t="shared" si="1"/>
        <v>-0.22329545454539712</v>
      </c>
      <c r="K39" s="3">
        <f t="shared" si="2"/>
        <v>-8.5592477444835571E-3</v>
      </c>
      <c r="O39" s="2">
        <f>C39</f>
        <v>21.684864130434779</v>
      </c>
      <c r="P39" s="2">
        <f>E39</f>
        <v>21.676222826086981</v>
      </c>
      <c r="Q39" s="4">
        <f t="shared" si="4"/>
        <v>8.6413043477975293E-3</v>
      </c>
      <c r="R39" s="3">
        <f t="shared" si="5"/>
        <v>3.9849474249965117E-4</v>
      </c>
    </row>
    <row r="40" spans="1:18" x14ac:dyDescent="0.25">
      <c r="A40" t="s">
        <v>50</v>
      </c>
      <c r="B40" s="17">
        <v>28.328125000000011</v>
      </c>
      <c r="C40" s="17">
        <v>21.97043367346939</v>
      </c>
      <c r="D40" s="17">
        <v>27.738920454545436</v>
      </c>
      <c r="E40" s="17">
        <v>21.566811224489829</v>
      </c>
      <c r="F40" s="17"/>
      <c r="G40" s="1">
        <f t="shared" si="8"/>
        <v>5</v>
      </c>
      <c r="H40" s="4">
        <f>B40</f>
        <v>28.328125000000011</v>
      </c>
      <c r="I40" s="4">
        <f>D40</f>
        <v>27.738920454545436</v>
      </c>
      <c r="J40" s="4">
        <f t="shared" si="1"/>
        <v>0.58920454545457446</v>
      </c>
      <c r="K40" s="3">
        <f t="shared" si="2"/>
        <v>2.07992779421361E-2</v>
      </c>
      <c r="O40" s="2">
        <f>C40</f>
        <v>21.97043367346939</v>
      </c>
      <c r="P40" s="2">
        <f>E40</f>
        <v>21.566811224489829</v>
      </c>
      <c r="Q40" s="4">
        <f t="shared" si="4"/>
        <v>0.40362244897956145</v>
      </c>
      <c r="R40" s="3">
        <f t="shared" si="5"/>
        <v>1.8371164401136043E-2</v>
      </c>
    </row>
    <row r="41" spans="1:18" x14ac:dyDescent="0.25">
      <c r="A41" t="s">
        <v>51</v>
      </c>
      <c r="B41" s="17">
        <v>40.267312499999996</v>
      </c>
      <c r="C41" s="17">
        <v>23.653825000000012</v>
      </c>
      <c r="D41" s="17">
        <v>36.019843750000049</v>
      </c>
      <c r="E41" s="17">
        <v>23.608525000000036</v>
      </c>
      <c r="F41" s="17"/>
      <c r="G41" s="1">
        <f t="shared" si="8"/>
        <v>6</v>
      </c>
      <c r="H41" s="4">
        <f>B41</f>
        <v>40.267312499999996</v>
      </c>
      <c r="I41" s="4">
        <f>D41</f>
        <v>36.019843750000049</v>
      </c>
      <c r="J41" s="4">
        <f t="shared" si="1"/>
        <v>4.2474687499999462</v>
      </c>
      <c r="K41" s="3">
        <f t="shared" si="2"/>
        <v>0.10548180363414983</v>
      </c>
      <c r="O41" s="2">
        <f>C41</f>
        <v>23.653825000000012</v>
      </c>
      <c r="P41" s="2">
        <f>E41</f>
        <v>23.608525000000036</v>
      </c>
      <c r="Q41" s="4">
        <f t="shared" si="4"/>
        <v>4.5299999999976137E-2</v>
      </c>
      <c r="R41" s="3">
        <f t="shared" si="5"/>
        <v>1.9151236639307222E-3</v>
      </c>
    </row>
    <row r="42" spans="1:18" x14ac:dyDescent="0.25">
      <c r="A42" t="s">
        <v>52</v>
      </c>
      <c r="B42" s="17">
        <v>45.251278409090872</v>
      </c>
      <c r="C42" s="17">
        <v>28.948724489795921</v>
      </c>
      <c r="D42" s="17">
        <v>41.923494318181781</v>
      </c>
      <c r="E42" s="17">
        <v>28.447857142857117</v>
      </c>
      <c r="F42" s="17"/>
      <c r="G42" s="1">
        <f t="shared" si="8"/>
        <v>7</v>
      </c>
      <c r="H42" s="4">
        <f>B42</f>
        <v>45.251278409090872</v>
      </c>
      <c r="I42" s="4">
        <f>D42</f>
        <v>41.923494318181781</v>
      </c>
      <c r="J42" s="4">
        <f t="shared" si="1"/>
        <v>3.3277840909090912</v>
      </c>
      <c r="K42" s="3">
        <f t="shared" si="2"/>
        <v>7.3540112189196122E-2</v>
      </c>
      <c r="O42" s="2">
        <f>C42</f>
        <v>28.948724489795921</v>
      </c>
      <c r="P42" s="2">
        <f>E42</f>
        <v>28.447857142857117</v>
      </c>
      <c r="Q42" s="4">
        <f t="shared" si="4"/>
        <v>0.5008673469388043</v>
      </c>
      <c r="R42" s="3">
        <f t="shared" si="5"/>
        <v>1.730187964293052E-2</v>
      </c>
    </row>
    <row r="43" spans="1:18" x14ac:dyDescent="0.25">
      <c r="A43" t="s">
        <v>53</v>
      </c>
      <c r="B43" s="17">
        <v>36.84957386363633</v>
      </c>
      <c r="C43" s="17">
        <v>27.008826530612239</v>
      </c>
      <c r="D43" s="17">
        <v>34.876306818181845</v>
      </c>
      <c r="E43" s="17">
        <v>27.073647959183671</v>
      </c>
      <c r="F43" s="17"/>
      <c r="G43" s="1">
        <f t="shared" si="8"/>
        <v>8</v>
      </c>
      <c r="H43" s="4">
        <f>B43</f>
        <v>36.84957386363633</v>
      </c>
      <c r="I43" s="4">
        <f>D43</f>
        <v>34.876306818181845</v>
      </c>
      <c r="J43" s="4">
        <f t="shared" si="1"/>
        <v>1.9732670454544845</v>
      </c>
      <c r="K43" s="3">
        <f t="shared" si="2"/>
        <v>5.354925006071052E-2</v>
      </c>
      <c r="O43" s="2">
        <f>C43</f>
        <v>27.008826530612239</v>
      </c>
      <c r="P43" s="2">
        <f>E43</f>
        <v>27.073647959183671</v>
      </c>
      <c r="Q43" s="4">
        <f t="shared" si="4"/>
        <v>-6.4821428571431028E-2</v>
      </c>
      <c r="R43" s="3">
        <f t="shared" si="5"/>
        <v>-2.4000090673306882E-3</v>
      </c>
    </row>
    <row r="44" spans="1:18" x14ac:dyDescent="0.25">
      <c r="A44" t="s">
        <v>54</v>
      </c>
      <c r="B44" s="17">
        <v>33.47781250000002</v>
      </c>
      <c r="C44" s="17">
        <v>25.444399999999987</v>
      </c>
      <c r="D44" s="17">
        <v>33.548124999999992</v>
      </c>
      <c r="E44" s="17">
        <v>25.929249999999978</v>
      </c>
      <c r="F44" s="17"/>
      <c r="G44" s="1">
        <f t="shared" si="8"/>
        <v>9</v>
      </c>
      <c r="H44" s="4">
        <f>B44</f>
        <v>33.47781250000002</v>
      </c>
      <c r="I44" s="4">
        <f>D44</f>
        <v>33.548124999999992</v>
      </c>
      <c r="J44" s="4">
        <f t="shared" si="1"/>
        <v>-7.0312499999971578E-2</v>
      </c>
      <c r="K44" s="3">
        <f t="shared" si="2"/>
        <v>-2.1002716351306268E-3</v>
      </c>
      <c r="O44" s="2">
        <f>C44</f>
        <v>25.444399999999987</v>
      </c>
      <c r="P44" s="2">
        <f>E44</f>
        <v>25.929249999999978</v>
      </c>
      <c r="Q44" s="4">
        <f t="shared" si="4"/>
        <v>-0.4848499999999909</v>
      </c>
      <c r="R44" s="3">
        <f t="shared" si="5"/>
        <v>-1.9055273458992592E-2</v>
      </c>
    </row>
    <row r="45" spans="1:18" x14ac:dyDescent="0.25">
      <c r="A45" t="s">
        <v>55</v>
      </c>
      <c r="B45" s="17">
        <v>34.955706521739145</v>
      </c>
      <c r="C45" s="17">
        <v>26.549920212765944</v>
      </c>
      <c r="D45" s="17">
        <v>35.706494565217398</v>
      </c>
      <c r="E45" s="17">
        <v>27.282765957446802</v>
      </c>
      <c r="F45" s="17"/>
      <c r="G45" s="1">
        <f t="shared" si="8"/>
        <v>10</v>
      </c>
      <c r="H45" s="4">
        <f>B45</f>
        <v>34.955706521739145</v>
      </c>
      <c r="I45" s="4">
        <f>D45</f>
        <v>35.706494565217398</v>
      </c>
      <c r="J45" s="4">
        <f t="shared" si="1"/>
        <v>-0.75078804347825212</v>
      </c>
      <c r="K45" s="3">
        <f t="shared" si="2"/>
        <v>-2.1478268305386215E-2</v>
      </c>
      <c r="O45" s="2">
        <f>C45</f>
        <v>26.549920212765944</v>
      </c>
      <c r="P45" s="2">
        <f>E45</f>
        <v>27.282765957446802</v>
      </c>
      <c r="Q45" s="4">
        <f t="shared" si="4"/>
        <v>-0.7328457446808585</v>
      </c>
      <c r="R45" s="3">
        <f t="shared" si="5"/>
        <v>-2.7602559209518294E-2</v>
      </c>
    </row>
    <row r="46" spans="1:18" x14ac:dyDescent="0.25">
      <c r="A46" t="s">
        <v>56</v>
      </c>
      <c r="B46" s="17">
        <v>32.295625000000001</v>
      </c>
      <c r="C46" s="17">
        <v>27.083092269326684</v>
      </c>
      <c r="D46" s="17">
        <v>33.67806250000001</v>
      </c>
      <c r="E46" s="17">
        <v>28.316134663341639</v>
      </c>
      <c r="F46" s="17"/>
      <c r="G46" s="1">
        <f t="shared" si="8"/>
        <v>11</v>
      </c>
      <c r="H46" s="4">
        <f>B46</f>
        <v>32.295625000000001</v>
      </c>
      <c r="I46" s="4">
        <f>D46</f>
        <v>33.67806250000001</v>
      </c>
      <c r="J46" s="4">
        <f t="shared" si="1"/>
        <v>-1.3824375000000089</v>
      </c>
      <c r="K46" s="3">
        <f t="shared" si="2"/>
        <v>-4.2805720589089352E-2</v>
      </c>
      <c r="O46" s="2">
        <f>C46</f>
        <v>27.083092269326684</v>
      </c>
      <c r="P46" s="2">
        <f>E46</f>
        <v>28.316134663341639</v>
      </c>
      <c r="Q46" s="4">
        <f t="shared" si="4"/>
        <v>-1.2330423940149551</v>
      </c>
      <c r="R46" s="3">
        <f t="shared" si="5"/>
        <v>-4.5528124401490656E-2</v>
      </c>
    </row>
    <row r="47" spans="1:18" x14ac:dyDescent="0.25">
      <c r="A47" t="s">
        <v>57</v>
      </c>
      <c r="B47" s="17">
        <v>59.943273809523852</v>
      </c>
      <c r="C47" s="17">
        <v>52.728210784313738</v>
      </c>
      <c r="D47" s="17">
        <v>64.512976190476252</v>
      </c>
      <c r="E47" s="17">
        <v>55.865980392156906</v>
      </c>
      <c r="F47" s="17"/>
      <c r="G47" s="1">
        <f t="shared" si="8"/>
        <v>12</v>
      </c>
      <c r="H47" s="4">
        <f>B47</f>
        <v>59.943273809523852</v>
      </c>
      <c r="I47" s="4">
        <f>D47</f>
        <v>64.512976190476252</v>
      </c>
      <c r="J47" s="4">
        <f t="shared" si="1"/>
        <v>-4.5697023809523998</v>
      </c>
      <c r="K47" s="3">
        <f t="shared" si="2"/>
        <v>-7.6233780548475155E-2</v>
      </c>
      <c r="O47" s="2">
        <f>C47</f>
        <v>52.728210784313738</v>
      </c>
      <c r="P47" s="2">
        <f>E47</f>
        <v>55.865980392156906</v>
      </c>
      <c r="Q47" s="4">
        <f t="shared" si="4"/>
        <v>-3.1377696078431683</v>
      </c>
      <c r="R47" s="3">
        <f t="shared" si="5"/>
        <v>-5.9508364899357291E-2</v>
      </c>
    </row>
  </sheetData>
  <mergeCells count="2">
    <mergeCell ref="H8:K8"/>
    <mergeCell ref="O8:R8"/>
  </mergeCells>
  <pageMargins left="0.7" right="0.7" top="0.75" bottom="0.75" header="0.3" footer="0.3"/>
  <pageSetup orientation="portrait" r:id="rId1"/>
  <headerFooter>
    <oddHeader>&amp;R&amp;"Calibri"&amp;12&amp;K000000 Interne&amp;1#_x000D_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C686-5F13-441D-8DB1-C52414180CC0}">
  <dimension ref="A1:T47"/>
  <sheetViews>
    <sheetView showGridLines="0" zoomScale="85" zoomScaleNormal="85" workbookViewId="0">
      <selection activeCell="V8" sqref="V8"/>
    </sheetView>
  </sheetViews>
  <sheetFormatPr baseColWidth="10" defaultRowHeight="15" x14ac:dyDescent="0.25"/>
  <cols>
    <col min="1" max="1" width="21" bestFit="1" customWidth="1"/>
    <col min="2" max="2" width="24" bestFit="1" customWidth="1"/>
    <col min="3" max="3" width="9.7109375" bestFit="1" customWidth="1"/>
    <col min="4" max="4" width="20.28515625" bestFit="1" customWidth="1"/>
    <col min="5" max="5" width="9.7109375" bestFit="1" customWidth="1"/>
    <col min="6" max="6" width="9.7109375" customWidth="1"/>
    <col min="7" max="7" width="5.42578125" style="1" bestFit="1" customWidth="1"/>
    <col min="8" max="9" width="12.5703125" style="4" customWidth="1"/>
    <col min="10" max="10" width="8.28515625" style="4" bestFit="1" customWidth="1"/>
    <col min="11" max="11" width="13.5703125" style="4" bestFit="1" customWidth="1"/>
    <col min="12" max="12" width="1.5703125" customWidth="1"/>
    <col min="13" max="13" width="14.42578125" bestFit="1" customWidth="1"/>
    <col min="19" max="19" width="1.5703125" customWidth="1"/>
    <col min="20" max="20" width="19.28515625" bestFit="1" customWidth="1"/>
    <col min="21" max="21" width="12.28515625" bestFit="1" customWidth="1"/>
  </cols>
  <sheetData>
    <row r="1" spans="1:20" x14ac:dyDescent="0.25">
      <c r="H1" s="7"/>
    </row>
    <row r="2" spans="1:20" x14ac:dyDescent="0.25">
      <c r="H2" s="7"/>
    </row>
    <row r="3" spans="1:20" x14ac:dyDescent="0.25">
      <c r="H3" s="7"/>
    </row>
    <row r="4" spans="1:20" x14ac:dyDescent="0.25">
      <c r="H4" s="7"/>
      <c r="K4" s="10"/>
      <c r="M4" s="6"/>
      <c r="T4" s="6"/>
    </row>
    <row r="5" spans="1:20" x14ac:dyDescent="0.25">
      <c r="A5" t="s">
        <v>0</v>
      </c>
      <c r="B5" t="s">
        <v>1</v>
      </c>
    </row>
    <row r="6" spans="1:20" x14ac:dyDescent="0.25">
      <c r="B6" t="s">
        <v>4</v>
      </c>
    </row>
    <row r="7" spans="1:20" x14ac:dyDescent="0.25">
      <c r="B7" t="s">
        <v>69</v>
      </c>
      <c r="D7" t="s">
        <v>12</v>
      </c>
    </row>
    <row r="8" spans="1:20" ht="15.75" thickBot="1" x14ac:dyDescent="0.3">
      <c r="A8" t="s">
        <v>2</v>
      </c>
      <c r="B8" s="16" t="s">
        <v>6</v>
      </c>
      <c r="C8" s="16" t="s">
        <v>9</v>
      </c>
      <c r="D8" s="16" t="s">
        <v>6</v>
      </c>
      <c r="E8" s="16" t="s">
        <v>9</v>
      </c>
      <c r="G8" s="19"/>
      <c r="H8" s="14" t="s">
        <v>63</v>
      </c>
      <c r="I8" s="14"/>
      <c r="J8" s="14"/>
      <c r="K8" s="14"/>
      <c r="M8" s="15" t="s">
        <v>67</v>
      </c>
      <c r="O8" s="14" t="s">
        <v>64</v>
      </c>
      <c r="P8" s="14"/>
      <c r="Q8" s="14"/>
      <c r="R8" s="14"/>
      <c r="T8" s="15" t="s">
        <v>68</v>
      </c>
    </row>
    <row r="9" spans="1:20" x14ac:dyDescent="0.25">
      <c r="A9" t="s">
        <v>14</v>
      </c>
      <c r="F9" s="18"/>
      <c r="G9" s="20" t="s">
        <v>27</v>
      </c>
      <c r="H9" s="8" t="s">
        <v>10</v>
      </c>
      <c r="I9" s="8" t="s">
        <v>11</v>
      </c>
      <c r="J9" s="8" t="s">
        <v>30</v>
      </c>
      <c r="K9" s="8" t="s">
        <v>58</v>
      </c>
      <c r="O9" s="8" t="s">
        <v>10</v>
      </c>
      <c r="P9" s="8" t="s">
        <v>11</v>
      </c>
      <c r="Q9" s="8" t="s">
        <v>30</v>
      </c>
      <c r="R9" s="8" t="s">
        <v>58</v>
      </c>
    </row>
    <row r="10" spans="1:20" x14ac:dyDescent="0.25">
      <c r="A10" t="s">
        <v>15</v>
      </c>
      <c r="B10" s="17">
        <v>159.59824404761906</v>
      </c>
      <c r="C10" s="17">
        <v>141.10424019607851</v>
      </c>
      <c r="D10" s="17">
        <v>156.62324404761912</v>
      </c>
      <c r="E10" s="17">
        <v>138.46973039215686</v>
      </c>
      <c r="G10" s="1">
        <f>MONTH(A10)</f>
        <v>1</v>
      </c>
      <c r="H10" s="4">
        <f>B10</f>
        <v>159.59824404761906</v>
      </c>
      <c r="I10" s="4">
        <f>D10</f>
        <v>156.62324404761912</v>
      </c>
      <c r="J10" s="4">
        <f>H10-I10</f>
        <v>2.9749999999999375</v>
      </c>
      <c r="K10" s="3">
        <f>J10/H10</f>
        <v>1.8640555964464695E-2</v>
      </c>
      <c r="L10" s="5"/>
      <c r="M10" s="12">
        <f>SUM(J36,J10,J23)/SUM(H36,H10,H23)</f>
        <v>1.8449456703812341E-2</v>
      </c>
      <c r="O10" s="2">
        <f>C10</f>
        <v>141.10424019607851</v>
      </c>
      <c r="P10" s="2">
        <f>E10</f>
        <v>138.46973039215686</v>
      </c>
      <c r="Q10" s="4">
        <f>O10-P10</f>
        <v>2.6345098039216452</v>
      </c>
      <c r="R10" s="3">
        <f>Q10/O10</f>
        <v>1.8670663619043123E-2</v>
      </c>
      <c r="T10" s="12">
        <f>SUM(Q36,Q10,Q23)/SUM(O36,O10,O23)</f>
        <v>1.8211887980766204E-2</v>
      </c>
    </row>
    <row r="11" spans="1:20" x14ac:dyDescent="0.25">
      <c r="A11" t="s">
        <v>16</v>
      </c>
      <c r="B11" s="17">
        <v>121.03318750000001</v>
      </c>
      <c r="C11" s="17">
        <v>113.47866477272731</v>
      </c>
      <c r="D11" s="17">
        <v>120.38578125000004</v>
      </c>
      <c r="E11" s="17">
        <v>112.78982954545454</v>
      </c>
      <c r="F11" s="17"/>
      <c r="G11" s="1">
        <f t="shared" ref="G11:G47" si="0">MONTH(A11)</f>
        <v>2</v>
      </c>
      <c r="H11" s="4">
        <f>B11</f>
        <v>121.03318750000001</v>
      </c>
      <c r="I11" s="4">
        <f>D11</f>
        <v>120.38578125000004</v>
      </c>
      <c r="J11" s="4">
        <f t="shared" ref="J11:J47" si="1">H11-I11</f>
        <v>0.64740624999997465</v>
      </c>
      <c r="K11" s="3">
        <f t="shared" ref="K11:K47" si="2">J11/H11</f>
        <v>5.3489977697230738E-3</v>
      </c>
      <c r="M11" s="12">
        <f t="shared" ref="M11:M21" si="3">SUM(J37,J11,J24)/SUM(H37,H11,H24)</f>
        <v>8.4491379854161209E-3</v>
      </c>
      <c r="O11" s="2">
        <f>C11</f>
        <v>113.47866477272731</v>
      </c>
      <c r="P11" s="2">
        <f>E11</f>
        <v>112.78982954545454</v>
      </c>
      <c r="Q11" s="4">
        <f t="shared" ref="Q11:Q47" si="4">O11-P11</f>
        <v>0.6888352272727758</v>
      </c>
      <c r="R11" s="3">
        <f t="shared" ref="R11:R47" si="5">Q11/O11</f>
        <v>6.0701738838076788E-3</v>
      </c>
      <c r="T11" s="12">
        <f t="shared" ref="T11:T21" si="6">SUM(Q37,Q11,Q24)/SUM(O37,O11,O24)</f>
        <v>7.3676315063123205E-3</v>
      </c>
    </row>
    <row r="12" spans="1:20" x14ac:dyDescent="0.25">
      <c r="A12" t="s">
        <v>17</v>
      </c>
      <c r="B12" s="17">
        <v>68.807554347826041</v>
      </c>
      <c r="C12" s="17">
        <v>63.609306666666654</v>
      </c>
      <c r="D12" s="17">
        <v>67.765679347826051</v>
      </c>
      <c r="E12" s="17">
        <v>62.691466666666663</v>
      </c>
      <c r="F12" s="17"/>
      <c r="G12" s="1">
        <f t="shared" si="0"/>
        <v>3</v>
      </c>
      <c r="H12" s="4">
        <f>B12</f>
        <v>68.807554347826041</v>
      </c>
      <c r="I12" s="4">
        <f>D12</f>
        <v>67.765679347826051</v>
      </c>
      <c r="J12" s="4">
        <f t="shared" si="1"/>
        <v>1.0418749999999903</v>
      </c>
      <c r="K12" s="3">
        <f t="shared" si="2"/>
        <v>1.514186937575566E-2</v>
      </c>
      <c r="M12" s="12">
        <f t="shared" si="3"/>
        <v>1.2875745022244397E-2</v>
      </c>
      <c r="O12" s="2">
        <f>C12</f>
        <v>63.609306666666654</v>
      </c>
      <c r="P12" s="2">
        <f>E12</f>
        <v>62.691466666666663</v>
      </c>
      <c r="Q12" s="4">
        <f t="shared" si="4"/>
        <v>0.91783999999999111</v>
      </c>
      <c r="R12" s="3">
        <f t="shared" si="5"/>
        <v>1.4429335078430734E-2</v>
      </c>
      <c r="T12" s="12">
        <f t="shared" si="6"/>
        <v>1.2950148607477901E-2</v>
      </c>
    </row>
    <row r="13" spans="1:20" x14ac:dyDescent="0.25">
      <c r="A13" t="s">
        <v>18</v>
      </c>
      <c r="B13" s="17">
        <v>67.538928571428542</v>
      </c>
      <c r="C13" s="17">
        <v>57.839557291666665</v>
      </c>
      <c r="D13" s="17">
        <v>66.387976190476195</v>
      </c>
      <c r="E13" s="17">
        <v>56.78046874999999</v>
      </c>
      <c r="F13" s="17"/>
      <c r="G13" s="1">
        <f t="shared" si="0"/>
        <v>4</v>
      </c>
      <c r="H13" s="4">
        <f>B13</f>
        <v>67.538928571428542</v>
      </c>
      <c r="I13" s="4">
        <f>D13</f>
        <v>66.387976190476195</v>
      </c>
      <c r="J13" s="4">
        <f t="shared" si="1"/>
        <v>1.1509523809523472</v>
      </c>
      <c r="K13" s="3">
        <f t="shared" si="2"/>
        <v>1.7041318322589479E-2</v>
      </c>
      <c r="M13" s="12">
        <f t="shared" si="3"/>
        <v>1.4733798097347379E-2</v>
      </c>
      <c r="O13" s="2">
        <f>C13</f>
        <v>57.839557291666665</v>
      </c>
      <c r="P13" s="2">
        <f>E13</f>
        <v>56.78046874999999</v>
      </c>
      <c r="Q13" s="4">
        <f t="shared" si="4"/>
        <v>1.0590885416666751</v>
      </c>
      <c r="R13" s="3">
        <f t="shared" si="5"/>
        <v>1.8310799585239308E-2</v>
      </c>
      <c r="T13" s="12">
        <f t="shared" si="6"/>
        <v>1.4985576093027824E-2</v>
      </c>
    </row>
    <row r="14" spans="1:20" x14ac:dyDescent="0.25">
      <c r="A14" t="s">
        <v>19</v>
      </c>
      <c r="B14" s="17">
        <v>78.202351190476207</v>
      </c>
      <c r="C14" s="17">
        <v>75.473995098039182</v>
      </c>
      <c r="D14" s="17">
        <v>76.660029761904724</v>
      </c>
      <c r="E14" s="17">
        <v>74.053529411764757</v>
      </c>
      <c r="F14" s="17"/>
      <c r="G14" s="1">
        <f t="shared" si="0"/>
        <v>5</v>
      </c>
      <c r="H14" s="4">
        <f>B14</f>
        <v>78.202351190476207</v>
      </c>
      <c r="I14" s="4">
        <f>D14</f>
        <v>76.660029761904724</v>
      </c>
      <c r="J14" s="4">
        <f t="shared" si="1"/>
        <v>1.5423214285714835</v>
      </c>
      <c r="K14" s="3">
        <f t="shared" si="2"/>
        <v>1.9722187441843994E-2</v>
      </c>
      <c r="M14" s="12">
        <f t="shared" si="3"/>
        <v>1.5436768066218881E-2</v>
      </c>
      <c r="O14" s="2">
        <f>C14</f>
        <v>75.473995098039182</v>
      </c>
      <c r="P14" s="2">
        <f>E14</f>
        <v>74.053529411764757</v>
      </c>
      <c r="Q14" s="4">
        <f t="shared" si="4"/>
        <v>1.4204656862744258</v>
      </c>
      <c r="R14" s="3">
        <f t="shared" si="5"/>
        <v>1.8820597537327524E-2</v>
      </c>
      <c r="T14" s="12">
        <f t="shared" si="6"/>
        <v>1.4811275149530274E-2</v>
      </c>
    </row>
    <row r="15" spans="1:20" x14ac:dyDescent="0.25">
      <c r="A15" t="s">
        <v>20</v>
      </c>
      <c r="B15" s="17">
        <v>74.099318181818177</v>
      </c>
      <c r="C15" s="17">
        <v>63.015869565217443</v>
      </c>
      <c r="D15" s="17">
        <v>73.021221590909079</v>
      </c>
      <c r="E15" s="17">
        <v>62.141576086956505</v>
      </c>
      <c r="F15" s="17"/>
      <c r="G15" s="1">
        <f t="shared" si="0"/>
        <v>6</v>
      </c>
      <c r="H15" s="4">
        <f>B15</f>
        <v>74.099318181818177</v>
      </c>
      <c r="I15" s="4">
        <f>D15</f>
        <v>73.021221590909079</v>
      </c>
      <c r="J15" s="4">
        <f t="shared" si="1"/>
        <v>1.078096590909098</v>
      </c>
      <c r="K15" s="3">
        <f t="shared" si="2"/>
        <v>1.4549345626416731E-2</v>
      </c>
      <c r="M15" s="12">
        <f t="shared" si="3"/>
        <v>1.3450416994208542E-2</v>
      </c>
      <c r="O15" s="2">
        <f>C15</f>
        <v>63.015869565217443</v>
      </c>
      <c r="P15" s="2">
        <f>E15</f>
        <v>62.141576086956505</v>
      </c>
      <c r="Q15" s="4">
        <f t="shared" si="4"/>
        <v>0.87429347826093817</v>
      </c>
      <c r="R15" s="3">
        <f t="shared" si="5"/>
        <v>1.38741793820063E-2</v>
      </c>
      <c r="T15" s="12">
        <f t="shared" si="6"/>
        <v>1.2103540715168571E-2</v>
      </c>
    </row>
    <row r="16" spans="1:20" x14ac:dyDescent="0.25">
      <c r="A16" t="s">
        <v>21</v>
      </c>
      <c r="B16" s="17">
        <v>109.34878124999997</v>
      </c>
      <c r="C16" s="17">
        <v>75.125683962264091</v>
      </c>
      <c r="D16" s="17">
        <v>107.53303124999999</v>
      </c>
      <c r="E16" s="17">
        <v>73.908514150943461</v>
      </c>
      <c r="F16" s="17"/>
      <c r="G16" s="1">
        <f t="shared" si="0"/>
        <v>7</v>
      </c>
      <c r="H16" s="4">
        <f>B16</f>
        <v>109.34878124999997</v>
      </c>
      <c r="I16" s="4">
        <f>D16</f>
        <v>107.53303124999999</v>
      </c>
      <c r="J16" s="4">
        <f t="shared" si="1"/>
        <v>1.81574999999998</v>
      </c>
      <c r="K16" s="3">
        <f t="shared" si="2"/>
        <v>1.6605123342423905E-2</v>
      </c>
      <c r="M16" s="12">
        <f t="shared" si="3"/>
        <v>1.3601740699673211E-2</v>
      </c>
      <c r="O16" s="2">
        <f>C16</f>
        <v>75.125683962264091</v>
      </c>
      <c r="P16" s="2">
        <f>E16</f>
        <v>73.908514150943461</v>
      </c>
      <c r="Q16" s="4">
        <f t="shared" si="4"/>
        <v>1.2171698113206304</v>
      </c>
      <c r="R16" s="3">
        <f t="shared" si="5"/>
        <v>1.62017800986946E-2</v>
      </c>
      <c r="T16" s="12">
        <f t="shared" si="6"/>
        <v>1.2065262340048413E-2</v>
      </c>
    </row>
    <row r="17" spans="1:20" x14ac:dyDescent="0.25">
      <c r="A17" t="s">
        <v>22</v>
      </c>
      <c r="B17" s="17">
        <v>116.34991847826076</v>
      </c>
      <c r="C17" s="17">
        <v>83.105132978723404</v>
      </c>
      <c r="D17" s="17">
        <v>114.2430706521739</v>
      </c>
      <c r="E17" s="17">
        <v>81.786356382978738</v>
      </c>
      <c r="F17" s="17"/>
      <c r="G17" s="1">
        <f t="shared" si="0"/>
        <v>8</v>
      </c>
      <c r="H17" s="4">
        <f>B17</f>
        <v>116.34991847826076</v>
      </c>
      <c r="I17" s="4">
        <f>D17</f>
        <v>114.2430706521739</v>
      </c>
      <c r="J17" s="4">
        <f t="shared" si="1"/>
        <v>2.1068478260868631</v>
      </c>
      <c r="K17" s="3">
        <f t="shared" si="2"/>
        <v>1.8107858206024563E-2</v>
      </c>
      <c r="M17" s="12">
        <f t="shared" si="3"/>
        <v>1.4289227833151001E-2</v>
      </c>
      <c r="O17" s="2">
        <f>C17</f>
        <v>83.105132978723404</v>
      </c>
      <c r="P17" s="2">
        <f>E17</f>
        <v>81.786356382978738</v>
      </c>
      <c r="Q17" s="4">
        <f t="shared" si="4"/>
        <v>1.3187765957446658</v>
      </c>
      <c r="R17" s="3">
        <f t="shared" si="5"/>
        <v>1.5868774267917954E-2</v>
      </c>
      <c r="T17" s="12">
        <f t="shared" si="6"/>
        <v>1.224548541413069E-2</v>
      </c>
    </row>
    <row r="18" spans="1:20" x14ac:dyDescent="0.25">
      <c r="A18" t="s">
        <v>23</v>
      </c>
      <c r="B18" s="17">
        <v>71.719553571428577</v>
      </c>
      <c r="C18" s="17">
        <v>63.302135416666665</v>
      </c>
      <c r="D18" s="17">
        <v>71.128720238095255</v>
      </c>
      <c r="E18" s="17">
        <v>62.618984374999961</v>
      </c>
      <c r="F18" s="17"/>
      <c r="G18" s="1">
        <f t="shared" si="0"/>
        <v>9</v>
      </c>
      <c r="H18" s="4">
        <f>B18</f>
        <v>71.719553571428577</v>
      </c>
      <c r="I18" s="4">
        <f>D18</f>
        <v>71.128720238095255</v>
      </c>
      <c r="J18" s="4">
        <f t="shared" si="1"/>
        <v>0.59083333333332178</v>
      </c>
      <c r="K18" s="3">
        <f t="shared" si="2"/>
        <v>8.2381066795805622E-3</v>
      </c>
      <c r="M18" s="12">
        <f t="shared" si="3"/>
        <v>7.7095316838142981E-3</v>
      </c>
      <c r="O18" s="2">
        <f>C18</f>
        <v>63.302135416666665</v>
      </c>
      <c r="P18" s="2">
        <f>E18</f>
        <v>62.618984374999961</v>
      </c>
      <c r="Q18" s="4">
        <f t="shared" si="4"/>
        <v>0.68315104166670437</v>
      </c>
      <c r="R18" s="3">
        <f t="shared" si="5"/>
        <v>1.0791911476130697E-2</v>
      </c>
      <c r="T18" s="12">
        <f t="shared" si="6"/>
        <v>8.4864900915424327E-3</v>
      </c>
    </row>
    <row r="19" spans="1:20" x14ac:dyDescent="0.25">
      <c r="A19" t="s">
        <v>24</v>
      </c>
      <c r="B19" s="17">
        <v>58.917619047619034</v>
      </c>
      <c r="C19" s="17">
        <v>48.080637254901994</v>
      </c>
      <c r="D19" s="17">
        <v>58.22092261904762</v>
      </c>
      <c r="E19" s="17">
        <v>47.364926470588188</v>
      </c>
      <c r="F19" s="17"/>
      <c r="G19" s="1">
        <f t="shared" si="0"/>
        <v>10</v>
      </c>
      <c r="H19" s="4">
        <f>B19</f>
        <v>58.917619047619034</v>
      </c>
      <c r="I19" s="4">
        <f>D19</f>
        <v>58.22092261904762</v>
      </c>
      <c r="J19" s="4">
        <f t="shared" si="1"/>
        <v>0.69669642857141412</v>
      </c>
      <c r="K19" s="3">
        <f t="shared" si="2"/>
        <v>1.1824925036572211E-2</v>
      </c>
      <c r="M19" s="12">
        <f t="shared" si="3"/>
        <v>7.5263820240143598E-3</v>
      </c>
      <c r="O19" s="2">
        <f>C19</f>
        <v>48.080637254901994</v>
      </c>
      <c r="P19" s="2">
        <f>E19</f>
        <v>47.364926470588188</v>
      </c>
      <c r="Q19" s="4">
        <f t="shared" si="4"/>
        <v>0.71571078431380641</v>
      </c>
      <c r="R19" s="3">
        <f t="shared" si="5"/>
        <v>1.4885634325506722E-2</v>
      </c>
      <c r="T19" s="12">
        <f t="shared" si="6"/>
        <v>8.7053958601365552E-3</v>
      </c>
    </row>
    <row r="20" spans="1:20" x14ac:dyDescent="0.25">
      <c r="A20" t="s">
        <v>25</v>
      </c>
      <c r="B20" s="17">
        <v>66.569880952380984</v>
      </c>
      <c r="C20" s="17">
        <v>57.483766233766175</v>
      </c>
      <c r="D20" s="17">
        <v>65.566666666666634</v>
      </c>
      <c r="E20" s="17">
        <v>56.613064935064905</v>
      </c>
      <c r="F20" s="17"/>
      <c r="G20" s="1">
        <f t="shared" si="0"/>
        <v>11</v>
      </c>
      <c r="H20" s="4">
        <f>B20</f>
        <v>66.569880952380984</v>
      </c>
      <c r="I20" s="4">
        <f>D20</f>
        <v>65.566666666666634</v>
      </c>
      <c r="J20" s="4">
        <f t="shared" si="1"/>
        <v>1.0032142857143498</v>
      </c>
      <c r="K20" s="3">
        <f t="shared" si="2"/>
        <v>1.5070092831200536E-2</v>
      </c>
      <c r="M20" s="12">
        <f t="shared" si="3"/>
        <v>5.5534754189296952E-3</v>
      </c>
      <c r="O20" s="2">
        <f>C20</f>
        <v>57.483766233766175</v>
      </c>
      <c r="P20" s="2">
        <f>E20</f>
        <v>56.613064935064905</v>
      </c>
      <c r="Q20" s="4">
        <f t="shared" si="4"/>
        <v>0.87070129870127033</v>
      </c>
      <c r="R20" s="3">
        <f t="shared" si="5"/>
        <v>1.5146907653204832E-2</v>
      </c>
      <c r="T20" s="12">
        <f t="shared" si="6"/>
        <v>4.3501685966496131E-3</v>
      </c>
    </row>
    <row r="21" spans="1:20" x14ac:dyDescent="0.25">
      <c r="A21" t="s">
        <v>26</v>
      </c>
      <c r="B21" s="17">
        <v>116.82470238095244</v>
      </c>
      <c r="C21" s="17">
        <v>114.41617647058825</v>
      </c>
      <c r="D21" s="17">
        <v>114.6180059523808</v>
      </c>
      <c r="E21" s="17">
        <v>112.33100490196087</v>
      </c>
      <c r="F21" s="17"/>
      <c r="G21" s="1">
        <f t="shared" si="0"/>
        <v>12</v>
      </c>
      <c r="H21" s="4">
        <f>B21</f>
        <v>116.82470238095244</v>
      </c>
      <c r="I21" s="4">
        <f>D21</f>
        <v>114.6180059523808</v>
      </c>
      <c r="J21" s="4">
        <f t="shared" si="1"/>
        <v>2.2066964285716466</v>
      </c>
      <c r="K21" s="3">
        <f t="shared" si="2"/>
        <v>1.8888953993444414E-2</v>
      </c>
      <c r="M21" s="12">
        <f t="shared" si="3"/>
        <v>1.3928248619630422E-2</v>
      </c>
      <c r="O21" s="2">
        <f>C21</f>
        <v>114.41617647058825</v>
      </c>
      <c r="P21" s="2">
        <f>E21</f>
        <v>112.33100490196087</v>
      </c>
      <c r="Q21" s="4">
        <f t="shared" si="4"/>
        <v>2.0851715686273877</v>
      </c>
      <c r="R21" s="3">
        <f t="shared" si="5"/>
        <v>1.8224447214974016E-2</v>
      </c>
      <c r="T21" s="12">
        <f t="shared" si="6"/>
        <v>1.318146562316023E-2</v>
      </c>
    </row>
    <row r="22" spans="1:20" x14ac:dyDescent="0.25">
      <c r="A22" t="s">
        <v>32</v>
      </c>
      <c r="B22" s="17"/>
      <c r="C22" s="17"/>
      <c r="D22" s="17"/>
      <c r="E22" s="17"/>
      <c r="F22" s="17"/>
      <c r="K22" s="3"/>
      <c r="M22" s="3"/>
      <c r="O22" s="2"/>
      <c r="P22" s="2"/>
      <c r="Q22" s="4"/>
      <c r="R22" s="3"/>
      <c r="T22" s="9"/>
    </row>
    <row r="23" spans="1:20" x14ac:dyDescent="0.25">
      <c r="A23" t="s">
        <v>33</v>
      </c>
      <c r="B23" s="17">
        <v>55.82083333333334</v>
      </c>
      <c r="C23" s="17">
        <v>43.633333333333319</v>
      </c>
      <c r="D23" s="17">
        <v>55.065654761904753</v>
      </c>
      <c r="E23" s="17">
        <v>43.052230392156865</v>
      </c>
      <c r="F23" s="17"/>
      <c r="G23" s="1">
        <f t="shared" si="0"/>
        <v>1</v>
      </c>
      <c r="H23" s="4">
        <f>B23</f>
        <v>55.82083333333334</v>
      </c>
      <c r="I23" s="4">
        <f>D23</f>
        <v>55.065654761904753</v>
      </c>
      <c r="J23" s="4">
        <f t="shared" si="1"/>
        <v>0.75517857142858702</v>
      </c>
      <c r="K23" s="3">
        <f t="shared" si="2"/>
        <v>1.3528615148381046E-2</v>
      </c>
      <c r="L23" s="9"/>
      <c r="M23" s="13"/>
      <c r="O23" s="2">
        <f>C23</f>
        <v>43.633333333333319</v>
      </c>
      <c r="P23" s="2">
        <f>E23</f>
        <v>43.052230392156865</v>
      </c>
      <c r="Q23" s="4">
        <f t="shared" si="4"/>
        <v>0.58110294117645367</v>
      </c>
      <c r="R23" s="3">
        <f t="shared" si="5"/>
        <v>1.3317867253853029E-2</v>
      </c>
    </row>
    <row r="24" spans="1:20" x14ac:dyDescent="0.25">
      <c r="A24" t="s">
        <v>34</v>
      </c>
      <c r="B24" s="17">
        <v>64.519656249999997</v>
      </c>
      <c r="C24" s="17">
        <v>73.740340909090918</v>
      </c>
      <c r="D24" s="17">
        <v>63.609187499999948</v>
      </c>
      <c r="E24" s="17">
        <v>73.114176136363625</v>
      </c>
      <c r="F24" s="17"/>
      <c r="G24" s="1">
        <f t="shared" si="0"/>
        <v>2</v>
      </c>
      <c r="H24" s="4">
        <f>B24</f>
        <v>64.519656249999997</v>
      </c>
      <c r="I24" s="4">
        <f>D24</f>
        <v>63.609187499999948</v>
      </c>
      <c r="J24" s="4">
        <f t="shared" si="1"/>
        <v>0.91046875000004945</v>
      </c>
      <c r="K24" s="3">
        <f t="shared" si="2"/>
        <v>1.4111494123158003E-2</v>
      </c>
      <c r="L24" s="11"/>
      <c r="M24" s="13"/>
      <c r="O24" s="2">
        <f>C24</f>
        <v>73.740340909090918</v>
      </c>
      <c r="P24" s="2">
        <f>E24</f>
        <v>73.114176136363625</v>
      </c>
      <c r="Q24" s="4">
        <f t="shared" si="4"/>
        <v>0.62616477272729298</v>
      </c>
      <c r="R24" s="3">
        <f t="shared" si="5"/>
        <v>8.491481935230619E-3</v>
      </c>
    </row>
    <row r="25" spans="1:20" x14ac:dyDescent="0.25">
      <c r="A25" t="s">
        <v>35</v>
      </c>
      <c r="B25" s="17">
        <v>37.55540760869566</v>
      </c>
      <c r="C25" s="17">
        <v>32.540479999999974</v>
      </c>
      <c r="D25" s="17">
        <v>37.125842391304367</v>
      </c>
      <c r="E25" s="17">
        <v>32.156346666666671</v>
      </c>
      <c r="F25" s="17"/>
      <c r="G25" s="1">
        <f t="shared" si="0"/>
        <v>3</v>
      </c>
      <c r="H25" s="4">
        <f>B25</f>
        <v>37.55540760869566</v>
      </c>
      <c r="I25" s="4">
        <f>D25</f>
        <v>37.125842391304367</v>
      </c>
      <c r="J25" s="4">
        <f t="shared" si="1"/>
        <v>0.42956521739129272</v>
      </c>
      <c r="K25" s="3">
        <f t="shared" si="2"/>
        <v>1.1438172149989666E-2</v>
      </c>
      <c r="L25" s="9"/>
      <c r="M25" s="13"/>
      <c r="O25" s="2">
        <f>C25</f>
        <v>32.540479999999974</v>
      </c>
      <c r="P25" s="2">
        <f>E25</f>
        <v>32.156346666666671</v>
      </c>
      <c r="Q25" s="4">
        <f t="shared" si="4"/>
        <v>0.38413333333330257</v>
      </c>
      <c r="R25" s="3">
        <f t="shared" si="5"/>
        <v>1.180478386714956E-2</v>
      </c>
    </row>
    <row r="26" spans="1:20" x14ac:dyDescent="0.25">
      <c r="A26" t="s">
        <v>36</v>
      </c>
      <c r="B26" s="17">
        <v>31.681031250000025</v>
      </c>
      <c r="C26" s="17">
        <v>26.468299999999978</v>
      </c>
      <c r="D26" s="17">
        <v>31.183531250000033</v>
      </c>
      <c r="E26" s="17">
        <v>26.103675000000006</v>
      </c>
      <c r="F26" s="17"/>
      <c r="G26" s="1">
        <f t="shared" si="0"/>
        <v>4</v>
      </c>
      <c r="H26" s="4">
        <f>B26</f>
        <v>31.681031250000025</v>
      </c>
      <c r="I26" s="4">
        <f>D26</f>
        <v>31.183531250000033</v>
      </c>
      <c r="J26" s="4">
        <f t="shared" si="1"/>
        <v>0.49749999999999162</v>
      </c>
      <c r="K26" s="3">
        <f t="shared" si="2"/>
        <v>1.5703402962932E-2</v>
      </c>
      <c r="L26" s="9"/>
      <c r="M26" s="13"/>
      <c r="O26" s="2">
        <f>C26</f>
        <v>26.468299999999978</v>
      </c>
      <c r="P26" s="2">
        <f>E26</f>
        <v>26.103675000000006</v>
      </c>
      <c r="Q26" s="4">
        <f t="shared" si="4"/>
        <v>0.36462499999997178</v>
      </c>
      <c r="R26" s="3">
        <f t="shared" si="5"/>
        <v>1.3775913073373509E-2</v>
      </c>
    </row>
    <row r="27" spans="1:20" x14ac:dyDescent="0.25">
      <c r="A27" t="s">
        <v>37</v>
      </c>
      <c r="B27" s="17">
        <v>28.045767045454554</v>
      </c>
      <c r="C27" s="17">
        <v>22.315663265306117</v>
      </c>
      <c r="D27" s="17">
        <v>27.66255681818183</v>
      </c>
      <c r="E27" s="17">
        <v>22.054413265306124</v>
      </c>
      <c r="F27" s="17"/>
      <c r="G27" s="1">
        <f t="shared" si="0"/>
        <v>5</v>
      </c>
      <c r="H27" s="4">
        <f>B27</f>
        <v>28.045767045454554</v>
      </c>
      <c r="I27" s="4">
        <f>D27</f>
        <v>27.66255681818183</v>
      </c>
      <c r="J27" s="4">
        <f t="shared" si="1"/>
        <v>0.38321022727272336</v>
      </c>
      <c r="K27" s="3">
        <f t="shared" si="2"/>
        <v>1.366374564302855E-2</v>
      </c>
      <c r="L27" s="9"/>
      <c r="M27" s="13"/>
      <c r="O27" s="2">
        <f>C27</f>
        <v>22.315663265306117</v>
      </c>
      <c r="P27" s="2">
        <f>E27</f>
        <v>22.054413265306124</v>
      </c>
      <c r="Q27" s="4">
        <f t="shared" si="4"/>
        <v>0.26124999999999332</v>
      </c>
      <c r="R27" s="3">
        <f t="shared" si="5"/>
        <v>1.1707023756992938E-2</v>
      </c>
    </row>
    <row r="28" spans="1:20" x14ac:dyDescent="0.25">
      <c r="A28" t="s">
        <v>38</v>
      </c>
      <c r="B28" s="17">
        <v>37.936647727272742</v>
      </c>
      <c r="C28" s="17">
        <v>29.294782608695641</v>
      </c>
      <c r="D28" s="17">
        <v>37.387414772727283</v>
      </c>
      <c r="E28" s="17">
        <v>28.939103260869565</v>
      </c>
      <c r="F28" s="17"/>
      <c r="G28" s="1">
        <f t="shared" si="0"/>
        <v>6</v>
      </c>
      <c r="H28" s="4">
        <f>B28</f>
        <v>37.936647727272742</v>
      </c>
      <c r="I28" s="4">
        <f>D28</f>
        <v>37.387414772727283</v>
      </c>
      <c r="J28" s="4">
        <f t="shared" si="1"/>
        <v>0.54923295454545951</v>
      </c>
      <c r="K28" s="3">
        <f t="shared" si="2"/>
        <v>1.4477635411908435E-2</v>
      </c>
      <c r="L28" s="9"/>
      <c r="M28" s="13"/>
      <c r="O28" s="2">
        <f>C28</f>
        <v>29.294782608695641</v>
      </c>
      <c r="P28" s="2">
        <f>E28</f>
        <v>28.939103260869565</v>
      </c>
      <c r="Q28" s="4">
        <f t="shared" si="4"/>
        <v>0.3556793478260758</v>
      </c>
      <c r="R28" s="3">
        <f t="shared" si="5"/>
        <v>1.2141388880643157E-2</v>
      </c>
    </row>
    <row r="29" spans="1:20" x14ac:dyDescent="0.25">
      <c r="A29" t="s">
        <v>39</v>
      </c>
      <c r="B29" s="17">
        <v>54.796999999999969</v>
      </c>
      <c r="C29" s="17">
        <v>32.9323820754717</v>
      </c>
      <c r="D29" s="17">
        <v>54.119906249999985</v>
      </c>
      <c r="E29" s="17">
        <v>32.624905660377365</v>
      </c>
      <c r="F29" s="17"/>
      <c r="G29" s="1">
        <f t="shared" si="0"/>
        <v>7</v>
      </c>
      <c r="H29" s="4">
        <f>B29</f>
        <v>54.796999999999969</v>
      </c>
      <c r="I29" s="4">
        <f>D29</f>
        <v>54.119906249999985</v>
      </c>
      <c r="J29" s="4">
        <f t="shared" si="1"/>
        <v>0.67709374999998317</v>
      </c>
      <c r="K29" s="3">
        <f t="shared" si="2"/>
        <v>1.2356401810317783E-2</v>
      </c>
      <c r="L29" s="9"/>
      <c r="M29" s="13"/>
      <c r="O29" s="2">
        <f>C29</f>
        <v>32.9323820754717</v>
      </c>
      <c r="P29" s="2">
        <f>E29</f>
        <v>32.624905660377365</v>
      </c>
      <c r="Q29" s="4">
        <f t="shared" si="4"/>
        <v>0.30747641509433521</v>
      </c>
      <c r="R29" s="3">
        <f t="shared" si="5"/>
        <v>9.3365980751008628E-3</v>
      </c>
    </row>
    <row r="30" spans="1:20" x14ac:dyDescent="0.25">
      <c r="A30" t="s">
        <v>40</v>
      </c>
      <c r="B30" s="17">
        <v>29.175000000000018</v>
      </c>
      <c r="C30" s="17">
        <v>24.757712765957464</v>
      </c>
      <c r="D30" s="17">
        <v>28.873396739130452</v>
      </c>
      <c r="E30" s="17">
        <v>24.566622340425521</v>
      </c>
      <c r="F30" s="17"/>
      <c r="G30" s="1">
        <f t="shared" si="0"/>
        <v>8</v>
      </c>
      <c r="H30" s="4">
        <f>B30</f>
        <v>29.175000000000018</v>
      </c>
      <c r="I30" s="4">
        <f>D30</f>
        <v>28.873396739130452</v>
      </c>
      <c r="J30" s="4">
        <f t="shared" si="1"/>
        <v>0.30160326086956601</v>
      </c>
      <c r="K30" s="3">
        <f t="shared" si="2"/>
        <v>1.0337729592787176E-2</v>
      </c>
      <c r="L30" s="9"/>
      <c r="M30" s="13"/>
      <c r="O30" s="2">
        <f>C30</f>
        <v>24.757712765957464</v>
      </c>
      <c r="P30" s="2">
        <f>E30</f>
        <v>24.566622340425521</v>
      </c>
      <c r="Q30" s="4">
        <f t="shared" si="4"/>
        <v>0.191090425531943</v>
      </c>
      <c r="R30" s="3">
        <f t="shared" si="5"/>
        <v>7.7184200066614224E-3</v>
      </c>
    </row>
    <row r="31" spans="1:20" x14ac:dyDescent="0.25">
      <c r="A31" t="s">
        <v>41</v>
      </c>
      <c r="B31" s="17">
        <v>37.270031249999974</v>
      </c>
      <c r="C31" s="17">
        <v>24.689024999999994</v>
      </c>
      <c r="D31" s="17">
        <v>36.956531249999969</v>
      </c>
      <c r="E31" s="17">
        <v>24.520875</v>
      </c>
      <c r="F31" s="17"/>
      <c r="G31" s="1">
        <f t="shared" si="0"/>
        <v>9</v>
      </c>
      <c r="H31" s="4">
        <f>B31</f>
        <v>37.270031249999974</v>
      </c>
      <c r="I31" s="4">
        <f>D31</f>
        <v>36.956531249999969</v>
      </c>
      <c r="J31" s="4">
        <f t="shared" si="1"/>
        <v>0.31350000000000477</v>
      </c>
      <c r="K31" s="3">
        <f t="shared" si="2"/>
        <v>8.4115840391200368E-3</v>
      </c>
      <c r="L31" s="9"/>
      <c r="M31" s="13"/>
      <c r="O31" s="2">
        <f>C31</f>
        <v>24.689024999999994</v>
      </c>
      <c r="P31" s="2">
        <f>E31</f>
        <v>24.520875</v>
      </c>
      <c r="Q31" s="4">
        <f t="shared" si="4"/>
        <v>0.16814999999999358</v>
      </c>
      <c r="R31" s="3">
        <f t="shared" si="5"/>
        <v>6.8107185277666345E-3</v>
      </c>
    </row>
    <row r="32" spans="1:20" x14ac:dyDescent="0.25">
      <c r="A32" t="s">
        <v>42</v>
      </c>
      <c r="B32" s="17">
        <v>30.244857954545456</v>
      </c>
      <c r="C32" s="17">
        <v>22.807831632653084</v>
      </c>
      <c r="D32" s="17">
        <v>29.947897727272721</v>
      </c>
      <c r="E32" s="17">
        <v>22.596071428571435</v>
      </c>
      <c r="F32" s="17"/>
      <c r="G32" s="1">
        <f t="shared" si="0"/>
        <v>10</v>
      </c>
      <c r="H32" s="4">
        <f>B32</f>
        <v>30.244857954545456</v>
      </c>
      <c r="I32" s="4">
        <f>D32</f>
        <v>29.947897727272721</v>
      </c>
      <c r="J32" s="4">
        <f t="shared" si="1"/>
        <v>0.2969602272727343</v>
      </c>
      <c r="K32" s="3">
        <f t="shared" si="2"/>
        <v>9.8185360208677911E-3</v>
      </c>
      <c r="L32" s="9"/>
      <c r="M32" s="13"/>
      <c r="O32" s="2">
        <f>C32</f>
        <v>22.807831632653084</v>
      </c>
      <c r="P32" s="2">
        <f>E32</f>
        <v>22.596071428571435</v>
      </c>
      <c r="Q32" s="4">
        <f t="shared" si="4"/>
        <v>0.21176020408164931</v>
      </c>
      <c r="R32" s="3">
        <f t="shared" si="5"/>
        <v>9.2845390781682406E-3</v>
      </c>
    </row>
    <row r="33" spans="1:18" x14ac:dyDescent="0.25">
      <c r="A33" t="s">
        <v>43</v>
      </c>
      <c r="B33" s="17">
        <v>43.701071428571439</v>
      </c>
      <c r="C33" s="17">
        <v>36.09833766233767</v>
      </c>
      <c r="D33" s="17">
        <v>43.137172619047575</v>
      </c>
      <c r="E33" s="17">
        <v>35.644961038961007</v>
      </c>
      <c r="F33" s="17"/>
      <c r="G33" s="1">
        <f t="shared" si="0"/>
        <v>11</v>
      </c>
      <c r="H33" s="4">
        <f>B33</f>
        <v>43.701071428571439</v>
      </c>
      <c r="I33" s="4">
        <f>D33</f>
        <v>43.137172619047575</v>
      </c>
      <c r="J33" s="4">
        <f t="shared" si="1"/>
        <v>0.56389880952386306</v>
      </c>
      <c r="K33" s="3">
        <f t="shared" si="2"/>
        <v>1.2903546551382495E-2</v>
      </c>
      <c r="L33" s="9"/>
      <c r="O33" s="2">
        <f>C33</f>
        <v>36.09833766233767</v>
      </c>
      <c r="P33" s="2">
        <f>E33</f>
        <v>35.644961038961007</v>
      </c>
      <c r="Q33" s="4">
        <f t="shared" si="4"/>
        <v>0.45337662337666274</v>
      </c>
      <c r="R33" s="3">
        <f t="shared" si="5"/>
        <v>1.2559487575786137E-2</v>
      </c>
    </row>
    <row r="34" spans="1:18" x14ac:dyDescent="0.25">
      <c r="A34" t="s">
        <v>44</v>
      </c>
      <c r="B34" s="17">
        <v>45.577468749999987</v>
      </c>
      <c r="C34" s="17">
        <v>32.528207547169785</v>
      </c>
      <c r="D34" s="17">
        <v>44.886093750000008</v>
      </c>
      <c r="E34" s="17">
        <v>32.146226415094354</v>
      </c>
      <c r="F34" s="17"/>
      <c r="G34" s="1">
        <f t="shared" si="0"/>
        <v>12</v>
      </c>
      <c r="H34" s="4">
        <f>B34</f>
        <v>45.577468749999987</v>
      </c>
      <c r="I34" s="4">
        <f>D34</f>
        <v>44.886093750000008</v>
      </c>
      <c r="J34" s="4">
        <f t="shared" si="1"/>
        <v>0.69137499999997942</v>
      </c>
      <c r="K34" s="3">
        <f t="shared" si="2"/>
        <v>1.5169227668001628E-2</v>
      </c>
      <c r="L34" s="9"/>
      <c r="O34" s="2">
        <f>C34</f>
        <v>32.528207547169785</v>
      </c>
      <c r="P34" s="2">
        <f>E34</f>
        <v>32.146226415094354</v>
      </c>
      <c r="Q34" s="4">
        <f t="shared" si="4"/>
        <v>0.38198113207543116</v>
      </c>
      <c r="R34" s="3">
        <f t="shared" si="5"/>
        <v>1.1743073500791979E-2</v>
      </c>
    </row>
    <row r="35" spans="1:18" x14ac:dyDescent="0.25">
      <c r="A35" t="s">
        <v>45</v>
      </c>
      <c r="B35" s="17"/>
      <c r="C35" s="17"/>
      <c r="D35" s="17"/>
      <c r="E35" s="17"/>
      <c r="F35" s="17"/>
      <c r="K35" s="3"/>
      <c r="O35" s="2"/>
      <c r="P35" s="2"/>
      <c r="Q35" s="4"/>
      <c r="R35" s="3"/>
    </row>
    <row r="36" spans="1:18" x14ac:dyDescent="0.25">
      <c r="A36" t="s">
        <v>46</v>
      </c>
      <c r="B36" s="17">
        <v>77.437670454545454</v>
      </c>
      <c r="C36" s="17">
        <v>64.222397959183681</v>
      </c>
      <c r="D36" s="17">
        <v>75.764801136363673</v>
      </c>
      <c r="E36" s="17">
        <v>62.90397959183673</v>
      </c>
      <c r="F36" s="17"/>
      <c r="G36" s="1">
        <f t="shared" si="0"/>
        <v>1</v>
      </c>
      <c r="H36" s="4">
        <f>B36</f>
        <v>77.437670454545454</v>
      </c>
      <c r="I36" s="4">
        <f>D36</f>
        <v>75.764801136363673</v>
      </c>
      <c r="J36" s="4">
        <f t="shared" si="1"/>
        <v>1.6728693181817818</v>
      </c>
      <c r="K36" s="3">
        <f t="shared" si="2"/>
        <v>2.1602784644247874E-2</v>
      </c>
      <c r="O36" s="2">
        <f>C36</f>
        <v>64.222397959183681</v>
      </c>
      <c r="P36" s="2">
        <f>E36</f>
        <v>62.90397959183673</v>
      </c>
      <c r="Q36" s="4">
        <f t="shared" si="4"/>
        <v>1.3184183673469505</v>
      </c>
      <c r="R36" s="3">
        <f t="shared" si="5"/>
        <v>2.0528949544750208E-2</v>
      </c>
    </row>
    <row r="37" spans="1:18" x14ac:dyDescent="0.25">
      <c r="A37" t="s">
        <v>47</v>
      </c>
      <c r="B37" s="17">
        <v>38.760684523809509</v>
      </c>
      <c r="C37" s="17">
        <v>34.554361111111135</v>
      </c>
      <c r="D37" s="17">
        <v>38.423303571428576</v>
      </c>
      <c r="E37" s="17">
        <v>34.235416666666659</v>
      </c>
      <c r="F37" s="17"/>
      <c r="G37" s="1">
        <f t="shared" si="0"/>
        <v>2</v>
      </c>
      <c r="H37" s="4">
        <f>B37</f>
        <v>38.760684523809509</v>
      </c>
      <c r="I37" s="4">
        <f>D37</f>
        <v>38.423303571428576</v>
      </c>
      <c r="J37" s="4">
        <f t="shared" si="1"/>
        <v>0.3373809523809328</v>
      </c>
      <c r="K37" s="3">
        <f t="shared" si="2"/>
        <v>8.7042052153049557E-3</v>
      </c>
      <c r="O37" s="2">
        <f>C37</f>
        <v>34.554361111111135</v>
      </c>
      <c r="P37" s="2">
        <f>E37</f>
        <v>34.235416666666659</v>
      </c>
      <c r="Q37" s="4">
        <f t="shared" si="4"/>
        <v>0.31894444444447601</v>
      </c>
      <c r="R37" s="3">
        <f t="shared" si="5"/>
        <v>9.2302225880807193E-3</v>
      </c>
    </row>
    <row r="38" spans="1:18" x14ac:dyDescent="0.25">
      <c r="A38" t="s">
        <v>48</v>
      </c>
      <c r="B38" s="17">
        <v>26.31172619047619</v>
      </c>
      <c r="C38" s="17">
        <v>22.487567567567574</v>
      </c>
      <c r="D38" s="17">
        <v>26.074880952380937</v>
      </c>
      <c r="E38" s="17">
        <v>22.253169533169537</v>
      </c>
      <c r="F38" s="17"/>
      <c r="G38" s="1">
        <f t="shared" si="0"/>
        <v>3</v>
      </c>
      <c r="H38" s="4">
        <f>B38</f>
        <v>26.31172619047619</v>
      </c>
      <c r="I38" s="4">
        <f>D38</f>
        <v>26.074880952380937</v>
      </c>
      <c r="J38" s="4">
        <f t="shared" si="1"/>
        <v>0.2368452380952526</v>
      </c>
      <c r="K38" s="3">
        <f t="shared" si="2"/>
        <v>9.00150892346171E-3</v>
      </c>
      <c r="O38" s="2">
        <f>C38</f>
        <v>22.487567567567574</v>
      </c>
      <c r="P38" s="2">
        <f>E38</f>
        <v>22.253169533169537</v>
      </c>
      <c r="Q38" s="4">
        <f t="shared" si="4"/>
        <v>0.23439803439803697</v>
      </c>
      <c r="R38" s="3">
        <f t="shared" si="5"/>
        <v>1.0423449921551087E-2</v>
      </c>
    </row>
    <row r="39" spans="1:18" x14ac:dyDescent="0.25">
      <c r="A39" t="s">
        <v>49</v>
      </c>
      <c r="B39" s="17">
        <v>28.124318181818182</v>
      </c>
      <c r="C39" s="17">
        <v>23.037500000000012</v>
      </c>
      <c r="D39" s="17">
        <v>27.896505681818208</v>
      </c>
      <c r="E39" s="17">
        <v>22.852581521739129</v>
      </c>
      <c r="F39" s="17"/>
      <c r="G39" s="1">
        <f t="shared" si="0"/>
        <v>4</v>
      </c>
      <c r="H39" s="4">
        <f>B39</f>
        <v>28.124318181818182</v>
      </c>
      <c r="I39" s="4">
        <f>D39</f>
        <v>27.896505681818208</v>
      </c>
      <c r="J39" s="4">
        <f t="shared" si="1"/>
        <v>0.22781249999997399</v>
      </c>
      <c r="K39" s="3">
        <f t="shared" si="2"/>
        <v>8.1001963683958855E-3</v>
      </c>
      <c r="O39" s="2">
        <f>C39</f>
        <v>23.037500000000012</v>
      </c>
      <c r="P39" s="2">
        <f>E39</f>
        <v>22.852581521739129</v>
      </c>
      <c r="Q39" s="4">
        <f t="shared" si="4"/>
        <v>0.18491847826088303</v>
      </c>
      <c r="R39" s="3">
        <f t="shared" si="5"/>
        <v>8.0268465875586725E-3</v>
      </c>
    </row>
    <row r="40" spans="1:18" x14ac:dyDescent="0.25">
      <c r="A40" t="s">
        <v>50</v>
      </c>
      <c r="B40" s="17">
        <v>30.207954545454562</v>
      </c>
      <c r="C40" s="17">
        <v>24.5579336734694</v>
      </c>
      <c r="D40" s="17">
        <v>30.027045454545441</v>
      </c>
      <c r="E40" s="17">
        <v>24.427525510204077</v>
      </c>
      <c r="F40" s="17"/>
      <c r="G40" s="1">
        <f t="shared" si="0"/>
        <v>5</v>
      </c>
      <c r="H40" s="4">
        <f>B40</f>
        <v>30.207954545454562</v>
      </c>
      <c r="I40" s="4">
        <f>D40</f>
        <v>30.027045454545441</v>
      </c>
      <c r="J40" s="4">
        <f t="shared" si="1"/>
        <v>0.18090909090912177</v>
      </c>
      <c r="K40" s="3">
        <f t="shared" si="2"/>
        <v>5.988789828086637E-3</v>
      </c>
      <c r="O40" s="2">
        <f>C40</f>
        <v>24.5579336734694</v>
      </c>
      <c r="P40" s="2">
        <f>E40</f>
        <v>24.427525510204077</v>
      </c>
      <c r="Q40" s="4">
        <f t="shared" si="4"/>
        <v>0.13040816326532223</v>
      </c>
      <c r="R40" s="3">
        <f t="shared" si="5"/>
        <v>5.3102254041106764E-3</v>
      </c>
    </row>
    <row r="41" spans="1:18" x14ac:dyDescent="0.25">
      <c r="A41" t="s">
        <v>51</v>
      </c>
      <c r="B41" s="17">
        <v>45.17000000000003</v>
      </c>
      <c r="C41" s="17">
        <v>27.11290000000001</v>
      </c>
      <c r="D41" s="17">
        <v>44.682843749999982</v>
      </c>
      <c r="E41" s="17">
        <v>26.897425000000009</v>
      </c>
      <c r="F41" s="17"/>
      <c r="G41" s="1">
        <f t="shared" si="0"/>
        <v>6</v>
      </c>
      <c r="H41" s="4">
        <f>B41</f>
        <v>45.17000000000003</v>
      </c>
      <c r="I41" s="4">
        <f>D41</f>
        <v>44.682843749999982</v>
      </c>
      <c r="J41" s="4">
        <f t="shared" si="1"/>
        <v>0.48715625000004792</v>
      </c>
      <c r="K41" s="3">
        <f t="shared" si="2"/>
        <v>1.0784951295108426E-2</v>
      </c>
      <c r="O41" s="2">
        <f>C41</f>
        <v>27.11290000000001</v>
      </c>
      <c r="P41" s="2">
        <f>E41</f>
        <v>26.897425000000009</v>
      </c>
      <c r="Q41" s="4">
        <f t="shared" si="4"/>
        <v>0.21547500000000142</v>
      </c>
      <c r="R41" s="3">
        <f t="shared" si="5"/>
        <v>7.9473239675579271E-3</v>
      </c>
    </row>
    <row r="42" spans="1:18" x14ac:dyDescent="0.25">
      <c r="A42" t="s">
        <v>52</v>
      </c>
      <c r="B42" s="17">
        <v>60.639744318181833</v>
      </c>
      <c r="C42" s="17">
        <v>33.157627551020404</v>
      </c>
      <c r="D42" s="17">
        <v>60.075113636363625</v>
      </c>
      <c r="E42" s="17">
        <v>32.978469387755133</v>
      </c>
      <c r="F42" s="17"/>
      <c r="G42" s="1">
        <f t="shared" si="0"/>
        <v>7</v>
      </c>
      <c r="H42" s="4">
        <f>B42</f>
        <v>60.639744318181833</v>
      </c>
      <c r="I42" s="4">
        <f>D42</f>
        <v>60.075113636363625</v>
      </c>
      <c r="J42" s="4">
        <f t="shared" si="1"/>
        <v>0.5646306818182083</v>
      </c>
      <c r="K42" s="3">
        <f t="shared" si="2"/>
        <v>9.3112312422615716E-3</v>
      </c>
      <c r="O42" s="2">
        <f>C42</f>
        <v>33.157627551020404</v>
      </c>
      <c r="P42" s="2">
        <f>E42</f>
        <v>32.978469387755133</v>
      </c>
      <c r="Q42" s="4">
        <f t="shared" si="4"/>
        <v>0.17915816326527079</v>
      </c>
      <c r="R42" s="3">
        <f t="shared" si="5"/>
        <v>5.4032262407675584E-3</v>
      </c>
    </row>
    <row r="43" spans="1:18" x14ac:dyDescent="0.25">
      <c r="A43" t="s">
        <v>53</v>
      </c>
      <c r="B43" s="17">
        <v>41.292301136363648</v>
      </c>
      <c r="C43" s="17">
        <v>30.602984693877517</v>
      </c>
      <c r="D43" s="17">
        <v>41.031278409090902</v>
      </c>
      <c r="E43" s="17">
        <v>30.417270408163265</v>
      </c>
      <c r="F43" s="17"/>
      <c r="G43" s="1">
        <f t="shared" si="0"/>
        <v>8</v>
      </c>
      <c r="H43" s="4">
        <f>B43</f>
        <v>41.292301136363648</v>
      </c>
      <c r="I43" s="4">
        <f>D43</f>
        <v>41.031278409090902</v>
      </c>
      <c r="J43" s="4">
        <f t="shared" si="1"/>
        <v>0.26102272727274567</v>
      </c>
      <c r="K43" s="3">
        <f t="shared" si="2"/>
        <v>6.3213412691810154E-3</v>
      </c>
      <c r="O43" s="2">
        <f>C43</f>
        <v>30.602984693877517</v>
      </c>
      <c r="P43" s="2">
        <f>E43</f>
        <v>30.417270408163265</v>
      </c>
      <c r="Q43" s="4">
        <f t="shared" si="4"/>
        <v>0.1857142857142513</v>
      </c>
      <c r="R43" s="3">
        <f t="shared" si="5"/>
        <v>6.0685023886381121E-3</v>
      </c>
    </row>
    <row r="44" spans="1:18" x14ac:dyDescent="0.25">
      <c r="A44" t="s">
        <v>54</v>
      </c>
      <c r="B44" s="17">
        <v>35.667656250000007</v>
      </c>
      <c r="C44" s="17">
        <v>29.492749999999983</v>
      </c>
      <c r="D44" s="17">
        <v>35.456749999999992</v>
      </c>
      <c r="E44" s="17">
        <v>29.347024999999981</v>
      </c>
      <c r="F44" s="17"/>
      <c r="G44" s="1">
        <f t="shared" si="0"/>
        <v>9</v>
      </c>
      <c r="H44" s="4">
        <f>B44</f>
        <v>35.667656250000007</v>
      </c>
      <c r="I44" s="4">
        <f>D44</f>
        <v>35.456749999999992</v>
      </c>
      <c r="J44" s="4">
        <f t="shared" si="1"/>
        <v>0.21090625000001495</v>
      </c>
      <c r="K44" s="3">
        <f t="shared" si="2"/>
        <v>5.9130952850319374E-3</v>
      </c>
      <c r="O44" s="2">
        <f>C44</f>
        <v>29.492749999999983</v>
      </c>
      <c r="P44" s="2">
        <f>E44</f>
        <v>29.347024999999981</v>
      </c>
      <c r="Q44" s="4">
        <f t="shared" si="4"/>
        <v>0.14572500000000232</v>
      </c>
      <c r="R44" s="3">
        <f t="shared" si="5"/>
        <v>4.9410448330522725E-3</v>
      </c>
    </row>
    <row r="45" spans="1:18" x14ac:dyDescent="0.25">
      <c r="A45" t="s">
        <v>55</v>
      </c>
      <c r="B45" s="17">
        <v>40.456086956521766</v>
      </c>
      <c r="C45" s="17">
        <v>31.578882978723374</v>
      </c>
      <c r="D45" s="17">
        <v>40.474184782608702</v>
      </c>
      <c r="E45" s="17">
        <v>31.614335106382974</v>
      </c>
      <c r="F45" s="17"/>
      <c r="G45" s="1">
        <f t="shared" si="0"/>
        <v>10</v>
      </c>
      <c r="H45" s="4">
        <f>B45</f>
        <v>40.456086956521766</v>
      </c>
      <c r="I45" s="4">
        <f>D45</f>
        <v>40.474184782608702</v>
      </c>
      <c r="J45" s="4">
        <f t="shared" si="1"/>
        <v>-1.8097826086936664E-2</v>
      </c>
      <c r="K45" s="3">
        <f t="shared" si="2"/>
        <v>-4.4734494728534751E-4</v>
      </c>
      <c r="O45" s="2">
        <f>C45</f>
        <v>31.578882978723374</v>
      </c>
      <c r="P45" s="2">
        <f>E45</f>
        <v>31.614335106382974</v>
      </c>
      <c r="Q45" s="4">
        <f t="shared" si="4"/>
        <v>-3.5452127659599597E-2</v>
      </c>
      <c r="R45" s="3">
        <f t="shared" si="5"/>
        <v>-1.1226529983180806E-3</v>
      </c>
    </row>
    <row r="46" spans="1:18" x14ac:dyDescent="0.25">
      <c r="A46" t="s">
        <v>56</v>
      </c>
      <c r="B46" s="17">
        <v>44.303531250000042</v>
      </c>
      <c r="C46" s="17">
        <v>35.661745635910236</v>
      </c>
      <c r="D46" s="17">
        <v>45.012218750000009</v>
      </c>
      <c r="E46" s="17">
        <v>36.423591022443894</v>
      </c>
      <c r="F46" s="17"/>
      <c r="G46" s="1">
        <f t="shared" si="0"/>
        <v>11</v>
      </c>
      <c r="H46" s="4">
        <f>B46</f>
        <v>44.303531250000042</v>
      </c>
      <c r="I46" s="4">
        <f>D46</f>
        <v>45.012218750000009</v>
      </c>
      <c r="J46" s="4">
        <f t="shared" si="1"/>
        <v>-0.70868749999996794</v>
      </c>
      <c r="K46" s="3">
        <f t="shared" si="2"/>
        <v>-1.5996185405649066E-2</v>
      </c>
      <c r="O46" s="2">
        <f>C46</f>
        <v>35.661745635910236</v>
      </c>
      <c r="P46" s="2">
        <f>E46</f>
        <v>36.423591022443894</v>
      </c>
      <c r="Q46" s="4">
        <f t="shared" si="4"/>
        <v>-0.76184538653365763</v>
      </c>
      <c r="R46" s="3">
        <f t="shared" si="5"/>
        <v>-2.1363098551364902E-2</v>
      </c>
    </row>
    <row r="47" spans="1:18" x14ac:dyDescent="0.25">
      <c r="A47" t="s">
        <v>57</v>
      </c>
      <c r="B47" s="17">
        <v>90.745148809523855</v>
      </c>
      <c r="C47" s="17">
        <v>84.927965686274405</v>
      </c>
      <c r="D47" s="17">
        <v>90.117321428571401</v>
      </c>
      <c r="E47" s="17">
        <v>84.338700980392133</v>
      </c>
      <c r="F47" s="17"/>
      <c r="G47" s="1">
        <f t="shared" si="0"/>
        <v>12</v>
      </c>
      <c r="H47" s="4">
        <f>B47</f>
        <v>90.745148809523855</v>
      </c>
      <c r="I47" s="4">
        <f>D47</f>
        <v>90.117321428571401</v>
      </c>
      <c r="J47" s="4">
        <f t="shared" si="1"/>
        <v>0.6278273809524535</v>
      </c>
      <c r="K47" s="3">
        <f t="shared" si="2"/>
        <v>6.9185778985307251E-3</v>
      </c>
      <c r="O47" s="2">
        <f>C47</f>
        <v>84.927965686274405</v>
      </c>
      <c r="P47" s="2">
        <f>E47</f>
        <v>84.338700980392133</v>
      </c>
      <c r="Q47" s="4">
        <f t="shared" si="4"/>
        <v>0.58926470588227176</v>
      </c>
      <c r="R47" s="3">
        <f t="shared" si="5"/>
        <v>6.9384059905429419E-3</v>
      </c>
    </row>
  </sheetData>
  <mergeCells count="2">
    <mergeCell ref="H8:K8"/>
    <mergeCell ref="O8:R8"/>
  </mergeCells>
  <pageMargins left="0.7" right="0.7" top="0.75" bottom="0.75" header="0.3" footer="0.3"/>
  <pageSetup orientation="portrait" r:id="rId1"/>
  <headerFooter>
    <oddHeader>&amp;R&amp;"Calibri"&amp;12&amp;K000000 Interne&amp;1#_x000D_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ibliothèque de rémise" ma:contentTypeID="0x010100B449DEC48851134AA7B3233645746DA200014498B9CE43C84FAC23C7648AD50B8E" ma:contentTypeVersion="0" ma:contentTypeDescription="" ma:contentTypeScope="" ma:versionID="179bd7a07b78079a76f5e69985a5591b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9a254c0e7cdc42b68b7ab7f9d0b93838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/>
                <xsd:element ref="ns2:Déposant"/>
                <xsd:element ref="ns2:Catégorie_x0020_de_x0020_document"/>
                <xsd:element ref="ns2:Sous-catégorie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Diffusable_x0020_sur_x0020_le_x0020_Web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PersistId" minOccurs="0"/>
                <xsd:element ref="ns3:_dlc_DocId" minOccurs="0"/>
                <xsd:element ref="ns3:_dlc_DocIdUrl" minOccurs="0"/>
                <xsd:element ref="ns2:Statut" minOccurs="0"/>
                <xsd:element ref="ns2:Hidden_UploadedBy" minOccurs="0"/>
                <xsd:element ref="ns2:Hidden_UploadedAt" minOccurs="0"/>
                <xsd:element ref="ns2:Inscrit_x0020_au_x0020_plumi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showField="Num_x00e9_ro_x0020_du_x0020_proj" ma:web="{76ddd5ea-d475-414e-8091-4675c7a4bd1a}">
      <xsd:simpleType>
        <xsd:restriction base="dms:Lookup"/>
      </xsd:simpleType>
    </xsd:element>
    <xsd:element name="Provenance" ma:index="2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list="{CD8F73AF-CF7D-4F56-B7C5-E37D10A86459}" ma:internalName="Pr_x00e9_cision_x0020_de_x0020_document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Diffusable_x0020_sur_x0020_le_x0020_Web" ma:index="11" nillable="true" ma:displayName="Diffusable sur le Web" ma:default="1" ma:internalName="Diffusable_x0020_sur_x0020_le_x0020_Web">
      <xsd:simpleType>
        <xsd:restriction base="dms:Boolean"/>
      </xsd:simpleType>
    </xsd:element>
    <xsd:element name="Confidentiel" ma:index="12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3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4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5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Statut" ma:index="26" nillable="true" ma:displayName="Statut" ma:internalName="Statut">
      <xsd:simpleType>
        <xsd:restriction base="dms:Text">
          <xsd:maxLength value="10"/>
        </xsd:restriction>
      </xsd:simpleType>
    </xsd:element>
    <xsd:element name="Hidden_UploadedBy" ma:index="29" nillable="true" ma:displayName="Hidden_UploadedBy" ma:internalName="Hidden_UploadedBy">
      <xsd:simpleType>
        <xsd:restriction base="dms:Text">
          <xsd:maxLength value="100"/>
        </xsd:restriction>
      </xsd:simpleType>
    </xsd:element>
    <xsd:element name="Hidden_UploadedAt" ma:index="30" nillable="true" ma:displayName="Hidden_UploadedAt" ma:default="[today]" ma:format="DateTime" ma:internalName="Hidden_UploadedAt">
      <xsd:simpleType>
        <xsd:restriction base="dms:DateTime"/>
      </xsd:simpleType>
    </xsd:element>
    <xsd:element name="Inscrit_x0020_au_x0020_plumitif" ma:index="33" nillable="true" ma:displayName="Inscrit au plumitif" ma:default="1" ma:internalName="Inscrit_x0020_au_x0020_plumiti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8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_dlc_DocId" ma:index="23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4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ype de contenu"/>
        <xsd:element ref="dc:title" minOccurs="0" maxOccurs="1" ma:index="25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den_UploadedAt xmlns="a091097b-8ae3-4832-a2b2-51f9a78aeacd">2026-01-09T19:28:11+00:00</Hidden_UploadedAt>
    <Provenance xmlns="a091097b-8ae3-4832-a2b2-51f9a78aeacd">1</Provenance>
    <Accés_x0020_restreint xmlns="a091097b-8ae3-4832-a2b2-51f9a78aeacd">false</Accés_x0020_restreint>
    <Précision_x0020_de_x0020_document xmlns="a091097b-8ae3-4832-a2b2-51f9a78aeacd" xsi:nil="true"/>
    <Déposant xmlns="a091097b-8ae3-4832-a2b2-51f9a78aeacd">77</Déposant>
    <Sous-catégorie xmlns="a091097b-8ae3-4832-a2b2-51f9a78aeacd">297</Sous-catégorie>
    <Copie_x0020_papier_x0020_reçue xmlns="a091097b-8ae3-4832-a2b2-51f9a78aeacd">false</Copie_x0020_papier_x0020_reçue>
    <Phase xmlns="a091097b-8ae3-4832-a2b2-51f9a78aeacd">1</Phase>
    <Sujet xmlns="a091097b-8ae3-4832-a2b2-51f9a78aeacd">HQD-10, Document 3.3.1 - Détails de calculs des basis utilisés pour les coûts prospectifs des ACT (fichier Excel en réponse à l’engagement no 5)</Sujet>
    <Cote_x0020_de_x0020_déposant xmlns="a091097b-8ae3-4832-a2b2-51f9a78aeacd">HQD-10, Document 3.3.1</Cote_x0020_de_x0020_déposant>
    <Confidentiel xmlns="a091097b-8ae3-4832-a2b2-51f9a78aeacd">3</Confidentiel>
    <Hidden_UploadedBy xmlns="a091097b-8ae3-4832-a2b2-51f9a78aeacd">froes.emily_hydroquebec.com#EXT#@rdeqc.onmicrosoft.com</Hidden_UploadedBy>
    <Inscrit_x0020_au_x0020_plumitif xmlns="a091097b-8ae3-4832-a2b2-51f9a78aeacd">true</Inscrit_x0020_au_x0020_plumitif>
    <Statut xmlns="a091097b-8ae3-4832-a2b2-51f9a78aeacd">Approuvé</Statut>
    <Catégorie_x0020_de_x0020_document xmlns="a091097b-8ae3-4832-a2b2-51f9a78aeacd">2</Catégorie_x0020_de_x0020_document>
    <Date_x0020_de_x0020_confidentialité_x0020_relevée xmlns="a091097b-8ae3-4832-a2b2-51f9a78aeacd" xsi:nil="true"/>
    <Diffusable_x0020_sur_x0020_le_x0020_Web xmlns="a091097b-8ae3-4832-a2b2-51f9a78aeacd">true</Diffusable_x0020_sur_x0020_le_x0020_Web>
    <Projet xmlns="a091097b-8ae3-4832-a2b2-51f9a78aeacd">1349</Projet>
    <Date_x0020_de_x0020_réception_x0020_copie_x0020_papier xmlns="a091097b-8ae3-4832-a2b2-51f9a78aeacd" xsi:nil="true"/>
    <Numéro_x0020_plumitif xmlns="a091097b-8ae3-4832-a2b2-51f9a78aeacd">423</Numéro_x0020_plumitif>
    <Hidden_ApprovedBy xmlns="a091097b-8ae3-4832-a2b2-51f9a78aeacd">Braccio, Nadia</Hidden_ApprovedBy>
    <Hidden_ApprovedAt xmlns="a091097b-8ae3-4832-a2b2-51f9a78aeacd">2026-01-09T19:31:59+00:00</Hidden_ApprovedAt>
    <Cote_x0020_de_x0020_piéce xmlns="a091097b-8ae3-4832-a2b2-51f9a78aeacd">B-0148</Cote_x0020_de_x0020_piéce>
    <Ne_x0020_pas_x0020_envoyer_x0020_d_x0027_alerte xmlns="a091097b-8ae3-4832-a2b2-51f9a78aeacd">true</Ne_x0020_pas_x0020_envoyer_x0020_d_x0027_alerte>
    <_dlc_DocId xmlns="a84ed267-86d5-4fa1-a3cb-2fed497fe84f">W2HFWTQUJJY6-367543671-421</_dlc_DocId>
    <_dlc_DocIdUrl xmlns="a84ed267-86d5-4fa1-a3cb-2fed497fe84f">
      <Url>https://sde.regie-energie.qc.ca/1349/_layouts/15/DocIdRedir.aspx?ID=W2HFWTQUJJY6-367543671-421</Url>
      <Description>W2HFWTQUJJY6-367543671-421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243831DF0D9AB64CAF9AD22EE3389A7E" ma:contentTypeVersion="0" ma:contentTypeDescription="" ma:contentTypeScope="" ma:versionID="50c487b3370b434483bcfbea213ca686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a153a3ac82d32734bdd521d06cf493e4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E89915C-7DC5-45D6-A530-731C5B26E84D}"/>
</file>

<file path=customXml/itemProps2.xml><?xml version="1.0" encoding="utf-8"?>
<ds:datastoreItem xmlns:ds="http://schemas.openxmlformats.org/officeDocument/2006/customXml" ds:itemID="{FC95FAEF-040A-45B3-9ECA-F302A9ECB937}"/>
</file>

<file path=customXml/itemProps3.xml><?xml version="1.0" encoding="utf-8"?>
<ds:datastoreItem xmlns:ds="http://schemas.openxmlformats.org/officeDocument/2006/customXml" ds:itemID="{B06740D8-0F50-4F45-A950-A2F8CDF07E00}"/>
</file>

<file path=customXml/itemProps4.xml><?xml version="1.0" encoding="utf-8"?>
<ds:datastoreItem xmlns:ds="http://schemas.openxmlformats.org/officeDocument/2006/customXml" ds:itemID="{CA0B021B-5C9B-4CDF-9C36-7569E80D1874}"/>
</file>

<file path=customXml/itemProps5.xml><?xml version="1.0" encoding="utf-8"?>
<ds:datastoreItem xmlns:ds="http://schemas.openxmlformats.org/officeDocument/2006/customXml" ds:itemID="{2711E242-2C99-4E30-BBDE-55C9D95D0CA6}"/>
</file>

<file path=docMetadata/LabelInfo.xml><?xml version="1.0" encoding="utf-8"?>
<clbl:labelList xmlns:clbl="http://schemas.microsoft.com/office/2020/mipLabelMetadata">
  <clbl:label id="{5af313ef-8edb-402d-b576-47820579b2e0}" enabled="1" method="Standard" siteId="{f40a10f0-50ee-4880-9a37-6e1dd4ac2f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ON-PQAT</vt:lpstr>
      <vt:lpstr>NY A-M</vt:lpstr>
      <vt:lpstr>NE-PH2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Lucier, Alexandre</dc:creator>
  <cp:lastModifiedBy>Couture, Simon [2]</cp:lastModifiedBy>
  <cp:lastPrinted>2020-01-29T15:34:29Z</cp:lastPrinted>
  <dcterms:created xsi:type="dcterms:W3CDTF">2020-01-29T14:57:09Z</dcterms:created>
  <dcterms:modified xsi:type="dcterms:W3CDTF">2026-01-09T16:11:19Z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{52C021D3-48BF-401E-9BAF-6C7BAD1473B9}</vt:lpwstr>
  </property>
  <property fmtid="{D5CDD505-2E9C-101B-9397-08002B2CF9AE}" pid="3" name="ContentTypeId">
    <vt:lpwstr>0x010100F6681E3BDF397F418586AC591ADC81BB00243831DF0D9AB64CAF9AD22EE3389A7E</vt:lpwstr>
  </property>
  <property fmtid="{D5CDD505-2E9C-101B-9397-08002B2CF9AE}" pid="4" name="_dlc_DocIdItemGuid">
    <vt:lpwstr>889f955a-01bd-4935-841b-477802039cc7</vt:lpwstr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</Properties>
</file>